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5365" windowHeight="13755"/>
  </bookViews>
  <sheets>
    <sheet name="05.01." sheetId="21" r:id="rId1"/>
  </sheets>
  <definedNames>
    <definedName name="_xlnm.Print_Area" localSheetId="0">'05.01.'!$A$1:$Q$46</definedName>
  </definedNames>
  <calcPr calcId="145621"/>
</workbook>
</file>

<file path=xl/calcChain.xml><?xml version="1.0" encoding="utf-8"?>
<calcChain xmlns="http://schemas.openxmlformats.org/spreadsheetml/2006/main">
  <c r="J38" i="21" l="1"/>
  <c r="L38" i="21" l="1"/>
  <c r="I38" i="21"/>
  <c r="O20" i="21" l="1"/>
  <c r="N20" i="21"/>
  <c r="O23" i="21"/>
  <c r="C23" i="21"/>
  <c r="L22" i="21"/>
  <c r="L23" i="21" s="1"/>
  <c r="L35" i="21" l="1"/>
  <c r="N37" i="21"/>
  <c r="L36" i="21"/>
  <c r="L33" i="21" l="1"/>
  <c r="L34" i="21"/>
  <c r="N26" i="21" l="1"/>
  <c r="L25" i="21"/>
  <c r="L26" i="21" s="1"/>
  <c r="O37" i="21"/>
  <c r="O31" i="21"/>
  <c r="L31" i="21"/>
  <c r="I26" i="21"/>
  <c r="I20" i="21"/>
  <c r="J20" i="21"/>
  <c r="N38" i="21" l="1"/>
  <c r="L37" i="21"/>
  <c r="L17" i="21"/>
  <c r="C31" i="21" l="1"/>
  <c r="D20" i="21" l="1"/>
  <c r="O38" i="21"/>
  <c r="K20" i="21"/>
  <c r="K38" i="21" s="1"/>
  <c r="C20" i="21"/>
  <c r="L19" i="21" l="1"/>
  <c r="L18" i="21"/>
  <c r="L20" i="21" l="1"/>
</calcChain>
</file>

<file path=xl/sharedStrings.xml><?xml version="1.0" encoding="utf-8"?>
<sst xmlns="http://schemas.openxmlformats.org/spreadsheetml/2006/main" count="102" uniqueCount="79">
  <si>
    <t>СОГЛАСОВАНО</t>
  </si>
  <si>
    <t>УТВЕРЖДЕНО</t>
  </si>
  <si>
    <t>Главное управление жилищно-коммунального хозяйства Могилевского областного исполнительного комитета</t>
  </si>
  <si>
    <t>Начальник финансового отдела Чаусского районного исполнительного комитета</t>
  </si>
  <si>
    <t>Решение Чаусского районного исполнительного комитета</t>
  </si>
  <si>
    <t>(структцрным подразделением облисполкомов и Минского горисполкома, осуществляющим государственно-властные полномочия в сфере жилищно-коммунального хозяйства либо уполномоченного облисполкомами, Минским горисполкомов лицо)</t>
  </si>
  <si>
    <t>(финансовым отделом районного, городского исполнительных комитетов, местной админитсрации района в городе)</t>
  </si>
  <si>
    <t>_____________________________</t>
  </si>
  <si>
    <t>_______________________________________</t>
  </si>
  <si>
    <t>Т.Л.Абраменко</t>
  </si>
  <si>
    <t>(подпись)</t>
  </si>
  <si>
    <t>(инициалы фамилия)</t>
  </si>
  <si>
    <t>(инициалы, фамилия)</t>
  </si>
  <si>
    <t xml:space="preserve"> </t>
  </si>
  <si>
    <t>Наименование  объекта</t>
  </si>
  <si>
    <t>Ввод  площади в текушем году, кв.м</t>
  </si>
  <si>
    <t>Сроки проведения капитального ремонта</t>
  </si>
  <si>
    <t>Стоимость проведения капитального ремонта, руб.</t>
  </si>
  <si>
    <t>начало месяц,              год</t>
  </si>
  <si>
    <t>окончание   месяц,              год</t>
  </si>
  <si>
    <t>сметная</t>
  </si>
  <si>
    <t>договорная</t>
  </si>
  <si>
    <t>всего</t>
  </si>
  <si>
    <t>в том числе</t>
  </si>
  <si>
    <t>бюджет</t>
  </si>
  <si>
    <t>1. Объекты с вводом площади в текущем году</t>
  </si>
  <si>
    <t>1.1.</t>
  </si>
  <si>
    <t>1.2.</t>
  </si>
  <si>
    <t>1.3.</t>
  </si>
  <si>
    <t>ИТОГО</t>
  </si>
  <si>
    <t>2.1.</t>
  </si>
  <si>
    <t>ВСЕГО</t>
  </si>
  <si>
    <t>№ п/п</t>
  </si>
  <si>
    <t>Наименование объекта</t>
  </si>
  <si>
    <t>Нормативный срок производства работ</t>
  </si>
  <si>
    <t>Стоимость 1 кв.м.</t>
  </si>
  <si>
    <t>Виды ремонтно-строительных работ</t>
  </si>
  <si>
    <t>Подрядная организация</t>
  </si>
  <si>
    <t>начало  месяц, год</t>
  </si>
  <si>
    <t>окончание месяц, год</t>
  </si>
  <si>
    <t xml:space="preserve"> ТЕКУЩИЙ ГРАФИК</t>
  </si>
  <si>
    <t>__________________</t>
  </si>
  <si>
    <t>3 мес</t>
  </si>
  <si>
    <t>КСУП "Чаусский Ремстрой"</t>
  </si>
  <si>
    <t>Капитальный ремонт общежития № 9 по ул.Гагарина в г.Чаусы</t>
  </si>
  <si>
    <t>Капитальный ремонт жилого дома №7 по ул.Гагарина в г.Чаусы</t>
  </si>
  <si>
    <t>Капитальный ремонт общежития №30 по ул. Молодёжная в аг. Волковичи Чаусского района</t>
  </si>
  <si>
    <t>471,00</t>
  </si>
  <si>
    <t>Использовано средств  на 01.01.2026 г., руб.</t>
  </si>
  <si>
    <t>стоимость работ на 2026 год</t>
  </si>
  <si>
    <t>Капитальный ремонт жилого дома № 9 по ул.Гагарина в г.Чаусы</t>
  </si>
  <si>
    <t>3.  Затраты заказчика</t>
  </si>
  <si>
    <t>3.1.</t>
  </si>
  <si>
    <t>3.2.</t>
  </si>
  <si>
    <t>План финансирования  2026 год,рублей</t>
  </si>
  <si>
    <t>Капитальный ремонт жилого дома № 69 по ул.60 лет СССР в г.Чаусы</t>
  </si>
  <si>
    <t>капитальный ремонт рулонной кровли, замена оконного блока на лестничной клетке, замена входной и тамбурной дверных блоков, замена отмостки, устройство молниезащиты после расчёта рисков, ремонт входной группы, замена светильников в местах общего пользования на энергосберегающие светодиодные с заменой сетей электроснабжения при необходимости, замена внутридомовых инженерных систем ( подвал, стояки) : водоснабжение, канализация, отопление по дефектному акту, , замена оконного блока на лестничных клетках</t>
  </si>
  <si>
    <t>капитальный ремонт рулонной кровли, замена оконного блока на лестничной клетке, замена входной и тамбурной дверных блоков, замена отмостки, устройство молниезащиты после расчёта рисков, ремонт входной группы, замена светильников в местах общего пользования на энергосберегающие светодиодные с заменой сетей электроснабжения при необходимости, замена внутридомовых инженерных систем ( подвал, стояки) : водоснабжение, канализация, отопление по дефектному акту замена оконного блока на лестничной клетке, замена люков выхода на кровлю</t>
  </si>
  <si>
    <t>капитальный ремонт рулонной кровли, ремонт стыков стеновых панелей,  устройство молниезащиты после расчёта рисков, ремонт входных группы, замена отмостки, замена светильников в местах общего пользования на энергосберегающие светодиодные с заменой сетей электроснабжения при необходимости, замена внутридомовых инженерных систем (подвал, стояки): водоснабжение, канализация, отопление по дефектному акту,   замена оконного блока на лестничных клетках, замена тамбурных дверных блоков</t>
  </si>
  <si>
    <t>"_____" ___________ 2026г.</t>
  </si>
  <si>
    <t xml:space="preserve">Капитальный ремонт системы пожарной сигнализации здания общежития № 4 по ул.Молодежной в г.Чаусы </t>
  </si>
  <si>
    <t>Капитальный ремонт жилого дома №1 по ул.Ленинская в г.Чаусы</t>
  </si>
  <si>
    <t>1 756,00</t>
  </si>
  <si>
    <t>3.3.</t>
  </si>
  <si>
    <t>3.4.</t>
  </si>
  <si>
    <t>В том числе переходящий остаток 2025 года</t>
  </si>
  <si>
    <t>№п/п</t>
  </si>
  <si>
    <t>Общая площадь квартир жилых домов, кв.м.</t>
  </si>
  <si>
    <t>сумма от внесения платы за капитальный ремонт гражданами и арендаторами нежилых помещений</t>
  </si>
  <si>
    <t xml:space="preserve">кредиторская задолженность  на 01.01.2026 г. руб., </t>
  </si>
  <si>
    <t>3. Объекты по капитальному ремонту отдельных конструктивных элементов</t>
  </si>
  <si>
    <t>4. Разработка проектной документации</t>
  </si>
  <si>
    <t>4.1.</t>
  </si>
  <si>
    <t>4.2.</t>
  </si>
  <si>
    <t>4.3.</t>
  </si>
  <si>
    <t>2. Объекты без ввода площади в текущем году</t>
  </si>
  <si>
    <t>2,5 мес.</t>
  </si>
  <si>
    <t>Капитальный ремонтжилого дома №9А по ул.Кирпичная в г.Чаусы</t>
  </si>
  <si>
    <t>капитального ремонта жилищного фонда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</si>
</sst>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B_r_-;\-* #,##0.00\ _B_r_-;_-* &quot;-&quot;??\ _B_r_-;_-@_-"/>
    <numFmt numFmtId="164" formatCode="_-* #\ ##0.00_р_._-;\-* #\ ##0.00_р_._-;_-* &quot;-&quot;??_р_._-;_-@_-"/>
    <numFmt numFmtId="165" formatCode="mmm\.yy"/>
    <numFmt numFmtId="166" formatCode="#\ ##0.00"/>
    <numFmt numFmtId="167" formatCode="dd\.mmm"/>
    <numFmt numFmtId="168" formatCode="#,##0.000_ ;\-#,##0.000\ "/>
    <numFmt numFmtId="169" formatCode="#,##0.000"/>
  </numFmts>
  <fonts count="37">
    <font>
      <sz val="11"/>
      <color theme="1"/>
      <name val="Calibri"/>
      <charset val="13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25" fillId="0" borderId="0" applyFont="0" applyFill="0" applyBorder="0" applyAlignment="0" applyProtection="0"/>
    <xf numFmtId="0" fontId="25" fillId="0" borderId="0"/>
  </cellStyleXfs>
  <cellXfs count="151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/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166" fontId="17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9" fillId="0" borderId="0" xfId="0" applyFont="1"/>
    <xf numFmtId="0" fontId="29" fillId="2" borderId="0" xfId="0" applyFont="1" applyFill="1"/>
    <xf numFmtId="166" fontId="27" fillId="2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3" fillId="0" borderId="0" xfId="0" applyFont="1"/>
    <xf numFmtId="0" fontId="34" fillId="0" borderId="0" xfId="0" applyFont="1"/>
    <xf numFmtId="164" fontId="28" fillId="0" borderId="1" xfId="0" applyNumberFormat="1" applyFont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165" fontId="27" fillId="2" borderId="1" xfId="0" applyNumberFormat="1" applyFont="1" applyFill="1" applyBorder="1" applyAlignment="1">
      <alignment horizontal="center" vertical="center" wrapText="1"/>
    </xf>
    <xf numFmtId="166" fontId="2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6" fontId="30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1" xfId="1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28" fillId="2" borderId="1" xfId="1" applyFont="1" applyFill="1" applyBorder="1" applyAlignment="1">
      <alignment horizontal="center" vertical="center"/>
    </xf>
    <xf numFmtId="166" fontId="28" fillId="2" borderId="8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0" xfId="0" applyFont="1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4" fontId="28" fillId="2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6" fontId="30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6" fillId="2" borderId="1" xfId="0" applyNumberFormat="1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166" fontId="19" fillId="2" borderId="1" xfId="0" applyNumberFormat="1" applyFont="1" applyFill="1" applyBorder="1" applyAlignment="1">
      <alignment horizontal="center" vertical="center"/>
    </xf>
    <xf numFmtId="166" fontId="21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166" fontId="28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/>
    <xf numFmtId="166" fontId="19" fillId="2" borderId="1" xfId="2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3" fontId="0" fillId="0" borderId="0" xfId="0" applyNumberFormat="1"/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68" fontId="28" fillId="2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/>
    <xf numFmtId="0" fontId="0" fillId="0" borderId="7" xfId="0" applyBorder="1" applyAlignment="1">
      <alignment horizontal="center"/>
    </xf>
    <xf numFmtId="169" fontId="18" fillId="2" borderId="1" xfId="0" applyNumberFormat="1" applyFont="1" applyFill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 vertical="center"/>
    </xf>
    <xf numFmtId="169" fontId="28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6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2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view="pageBreakPreview" topLeftCell="A25" zoomScaleNormal="87" zoomScaleSheetLayoutView="100" workbookViewId="0">
      <selection activeCell="J39" sqref="J39"/>
    </sheetView>
  </sheetViews>
  <sheetFormatPr defaultColWidth="9.140625" defaultRowHeight="15"/>
  <cols>
    <col min="1" max="1" width="10.7109375" style="54" customWidth="1"/>
    <col min="2" max="2" width="28" style="54" customWidth="1"/>
    <col min="3" max="3" width="15.85546875" style="54" customWidth="1"/>
    <col min="4" max="4" width="14.42578125" style="54" customWidth="1"/>
    <col min="5" max="6" width="9.140625" style="54" hidden="1" customWidth="1"/>
    <col min="7" max="7" width="14.140625" style="54" customWidth="1"/>
    <col min="8" max="8" width="12.85546875" style="54" customWidth="1"/>
    <col min="9" max="9" width="15.140625" style="54" customWidth="1"/>
    <col min="10" max="10" width="15.7109375" style="54" customWidth="1"/>
    <col min="11" max="11" width="20" style="54" customWidth="1"/>
    <col min="12" max="12" width="14.140625" style="54" customWidth="1"/>
    <col min="13" max="13" width="17.140625" style="54" customWidth="1"/>
    <col min="14" max="14" width="17.7109375" style="54" customWidth="1"/>
    <col min="15" max="15" width="17.85546875" style="54" customWidth="1"/>
    <col min="16" max="16" width="15.7109375" style="54" customWidth="1"/>
    <col min="17" max="17" width="12.7109375" style="54" customWidth="1"/>
    <col min="18" max="16384" width="9.140625" style="54"/>
  </cols>
  <sheetData>
    <row r="1" spans="1:16" ht="26.25" customHeight="1">
      <c r="A1" s="95" t="s">
        <v>0</v>
      </c>
      <c r="B1" s="96"/>
      <c r="C1" s="96"/>
      <c r="D1" s="96"/>
      <c r="E1" s="56"/>
      <c r="F1" s="56"/>
      <c r="G1" s="56"/>
      <c r="H1" s="95" t="s">
        <v>0</v>
      </c>
      <c r="I1" s="95"/>
      <c r="J1" s="95"/>
      <c r="K1" s="95"/>
      <c r="L1" s="56"/>
      <c r="M1" s="97" t="s">
        <v>1</v>
      </c>
      <c r="N1" s="97"/>
      <c r="O1" s="97"/>
    </row>
    <row r="2" spans="1:16" ht="56.25" customHeight="1">
      <c r="A2" s="98" t="s">
        <v>2</v>
      </c>
      <c r="B2" s="99"/>
      <c r="C2" s="99"/>
      <c r="D2" s="99"/>
      <c r="E2" s="56"/>
      <c r="F2" s="56"/>
      <c r="G2" s="56"/>
      <c r="H2" s="98" t="s">
        <v>3</v>
      </c>
      <c r="I2" s="98"/>
      <c r="J2" s="98"/>
      <c r="K2" s="98"/>
      <c r="L2" s="56"/>
      <c r="M2" s="100" t="s">
        <v>4</v>
      </c>
      <c r="N2" s="100"/>
      <c r="O2" s="100"/>
    </row>
    <row r="3" spans="1:16" ht="45.95" customHeight="1">
      <c r="A3" s="102" t="s">
        <v>5</v>
      </c>
      <c r="B3" s="103"/>
      <c r="C3" s="103"/>
      <c r="D3" s="103"/>
      <c r="E3" s="56"/>
      <c r="F3" s="56"/>
      <c r="G3" s="56"/>
      <c r="H3" s="102" t="s">
        <v>6</v>
      </c>
      <c r="I3" s="102"/>
      <c r="J3" s="102"/>
      <c r="K3" s="102"/>
      <c r="L3" s="56"/>
      <c r="M3" s="104"/>
      <c r="N3" s="104"/>
      <c r="O3" s="104"/>
    </row>
    <row r="4" spans="1:16" ht="18.75">
      <c r="A4" s="105" t="s">
        <v>7</v>
      </c>
      <c r="B4" s="106"/>
      <c r="C4" s="107" t="s">
        <v>41</v>
      </c>
      <c r="D4" s="107"/>
      <c r="E4" s="56"/>
      <c r="F4" s="56"/>
      <c r="G4" s="56"/>
      <c r="H4" s="108" t="s">
        <v>8</v>
      </c>
      <c r="I4" s="108"/>
      <c r="J4" s="108"/>
      <c r="K4" s="55" t="s">
        <v>9</v>
      </c>
      <c r="L4" s="56"/>
    </row>
    <row r="5" spans="1:16">
      <c r="A5" s="109" t="s">
        <v>10</v>
      </c>
      <c r="B5" s="110"/>
      <c r="C5" s="111" t="s">
        <v>11</v>
      </c>
      <c r="D5" s="111"/>
      <c r="E5" s="56"/>
      <c r="F5" s="56"/>
      <c r="G5" s="56"/>
      <c r="H5" s="112" t="s">
        <v>10</v>
      </c>
      <c r="I5" s="112"/>
      <c r="J5" s="112"/>
      <c r="K5" s="57" t="s">
        <v>12</v>
      </c>
      <c r="L5" s="57"/>
    </row>
    <row r="6" spans="1:16" ht="15.75">
      <c r="A6" s="113" t="s">
        <v>59</v>
      </c>
      <c r="B6" s="106"/>
      <c r="C6" s="56"/>
      <c r="D6" s="56"/>
      <c r="E6" s="56"/>
      <c r="F6" s="56"/>
      <c r="G6" s="56"/>
      <c r="H6" s="114" t="s">
        <v>59</v>
      </c>
      <c r="I6" s="114"/>
      <c r="J6" s="114"/>
      <c r="K6" s="56"/>
      <c r="L6" s="56"/>
      <c r="P6" s="54" t="s">
        <v>13</v>
      </c>
    </row>
    <row r="7" spans="1:16" ht="13.7" customHeight="1">
      <c r="A7" s="1"/>
      <c r="B7" s="2"/>
      <c r="C7" s="2"/>
      <c r="D7" s="2"/>
      <c r="E7" s="2"/>
      <c r="F7" s="2"/>
      <c r="G7" s="2"/>
      <c r="H7" s="56"/>
      <c r="I7" s="56"/>
      <c r="J7" s="56"/>
      <c r="K7" s="56"/>
      <c r="L7" s="56"/>
    </row>
    <row r="8" spans="1:16" ht="30.75" hidden="1">
      <c r="A8" s="1"/>
      <c r="B8" s="56"/>
      <c r="C8" s="56"/>
      <c r="D8" s="56"/>
      <c r="E8" s="56"/>
      <c r="F8" s="56"/>
      <c r="G8" s="56"/>
      <c r="H8" s="101"/>
      <c r="I8" s="101"/>
      <c r="J8" s="101"/>
      <c r="K8" s="56"/>
      <c r="L8" s="56"/>
    </row>
    <row r="9" spans="1:16" ht="36.950000000000003" customHeight="1">
      <c r="A9" s="56"/>
      <c r="B9" s="56"/>
      <c r="C9" s="56"/>
      <c r="D9" s="56"/>
      <c r="E9" s="56"/>
      <c r="F9" s="56"/>
      <c r="G9" s="115" t="s">
        <v>40</v>
      </c>
      <c r="H9" s="115"/>
      <c r="I9" s="115"/>
      <c r="J9" s="115"/>
      <c r="K9" s="115"/>
      <c r="L9" s="56"/>
    </row>
    <row r="10" spans="1:16" ht="23.1" customHeight="1">
      <c r="A10" s="56"/>
      <c r="B10" s="56"/>
      <c r="C10" s="56"/>
      <c r="D10" s="56"/>
      <c r="E10" s="56"/>
      <c r="F10" s="56"/>
      <c r="G10" s="116" t="s">
        <v>78</v>
      </c>
      <c r="H10" s="116"/>
      <c r="I10" s="116"/>
      <c r="J10" s="116"/>
      <c r="K10" s="116"/>
      <c r="L10" s="56"/>
    </row>
    <row r="11" spans="1:16" ht="88.5" customHeight="1">
      <c r="A11" s="117" t="s">
        <v>66</v>
      </c>
      <c r="B11" s="117" t="s">
        <v>14</v>
      </c>
      <c r="C11" s="117" t="s">
        <v>67</v>
      </c>
      <c r="D11" s="117" t="s">
        <v>15</v>
      </c>
      <c r="E11" s="3"/>
      <c r="F11" s="3"/>
      <c r="G11" s="117" t="s">
        <v>16</v>
      </c>
      <c r="H11" s="117"/>
      <c r="I11" s="118" t="s">
        <v>17</v>
      </c>
      <c r="J11" s="119"/>
      <c r="K11" s="120" t="s">
        <v>48</v>
      </c>
      <c r="L11" s="133" t="s">
        <v>54</v>
      </c>
      <c r="M11" s="134"/>
      <c r="N11" s="134"/>
      <c r="O11" s="135"/>
    </row>
    <row r="12" spans="1:16" ht="22.7" customHeight="1">
      <c r="A12" s="117"/>
      <c r="B12" s="117"/>
      <c r="C12" s="117"/>
      <c r="D12" s="117"/>
      <c r="E12" s="4"/>
      <c r="F12" s="4"/>
      <c r="G12" s="117" t="s">
        <v>18</v>
      </c>
      <c r="H12" s="117" t="s">
        <v>19</v>
      </c>
      <c r="I12" s="120" t="s">
        <v>20</v>
      </c>
      <c r="J12" s="120" t="s">
        <v>21</v>
      </c>
      <c r="K12" s="121"/>
      <c r="L12" s="136" t="s">
        <v>22</v>
      </c>
      <c r="M12" s="139" t="s">
        <v>23</v>
      </c>
      <c r="N12" s="140"/>
      <c r="O12" s="141"/>
    </row>
    <row r="13" spans="1:16" ht="52.5" customHeight="1">
      <c r="A13" s="117"/>
      <c r="B13" s="117"/>
      <c r="C13" s="117"/>
      <c r="D13" s="117"/>
      <c r="E13" s="4"/>
      <c r="F13" s="4"/>
      <c r="G13" s="117"/>
      <c r="H13" s="117"/>
      <c r="I13" s="121"/>
      <c r="J13" s="121"/>
      <c r="K13" s="121"/>
      <c r="L13" s="137"/>
      <c r="M13" s="120" t="s">
        <v>69</v>
      </c>
      <c r="N13" s="133" t="s">
        <v>49</v>
      </c>
      <c r="O13" s="142"/>
    </row>
    <row r="14" spans="1:16" ht="130.5" customHeight="1">
      <c r="A14" s="117"/>
      <c r="B14" s="117"/>
      <c r="C14" s="117"/>
      <c r="D14" s="117"/>
      <c r="E14" s="5"/>
      <c r="F14" s="5"/>
      <c r="G14" s="117"/>
      <c r="H14" s="117"/>
      <c r="I14" s="122"/>
      <c r="J14" s="122"/>
      <c r="K14" s="122"/>
      <c r="L14" s="138"/>
      <c r="M14" s="122"/>
      <c r="N14" s="86" t="s">
        <v>24</v>
      </c>
      <c r="O14" s="85" t="s">
        <v>68</v>
      </c>
    </row>
    <row r="15" spans="1:16">
      <c r="A15" s="6">
        <v>1</v>
      </c>
      <c r="B15" s="6">
        <v>2</v>
      </c>
      <c r="C15" s="6">
        <v>3</v>
      </c>
      <c r="D15" s="6">
        <v>4</v>
      </c>
      <c r="E15" s="6"/>
      <c r="F15" s="6"/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>
        <v>10</v>
      </c>
      <c r="M15" s="6">
        <v>11</v>
      </c>
      <c r="N15" s="6">
        <v>12</v>
      </c>
      <c r="O15" s="90">
        <v>13</v>
      </c>
    </row>
    <row r="16" spans="1:16">
      <c r="A16" s="123" t="s">
        <v>25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1:17" ht="45">
      <c r="A17" s="4" t="s">
        <v>26</v>
      </c>
      <c r="B17" s="10" t="s">
        <v>55</v>
      </c>
      <c r="C17" s="28">
        <v>1487.74</v>
      </c>
      <c r="D17" s="28">
        <v>1487.74</v>
      </c>
      <c r="E17" s="27"/>
      <c r="F17" s="27"/>
      <c r="G17" s="29">
        <v>45931</v>
      </c>
      <c r="H17" s="29">
        <v>46112</v>
      </c>
      <c r="I17" s="59">
        <v>1259496</v>
      </c>
      <c r="J17" s="60">
        <v>1088528.3</v>
      </c>
      <c r="K17" s="63">
        <v>716823.93</v>
      </c>
      <c r="L17" s="16">
        <f>N17+O17</f>
        <v>371704.37</v>
      </c>
      <c r="M17" s="30"/>
      <c r="N17" s="16">
        <v>153998.71</v>
      </c>
      <c r="O17" s="16">
        <v>217705.66</v>
      </c>
    </row>
    <row r="18" spans="1:17" ht="45">
      <c r="A18" s="7" t="s">
        <v>27</v>
      </c>
      <c r="B18" s="10" t="s">
        <v>50</v>
      </c>
      <c r="C18" s="16">
        <v>2320</v>
      </c>
      <c r="D18" s="16">
        <v>2320</v>
      </c>
      <c r="E18" s="26"/>
      <c r="F18" s="26"/>
      <c r="G18" s="34">
        <v>46127</v>
      </c>
      <c r="H18" s="34">
        <v>46218</v>
      </c>
      <c r="I18" s="71">
        <v>793277</v>
      </c>
      <c r="J18" s="71">
        <v>712794</v>
      </c>
      <c r="K18" s="72"/>
      <c r="L18" s="71">
        <f>N18+O18</f>
        <v>712794</v>
      </c>
      <c r="M18" s="72"/>
      <c r="N18" s="71">
        <v>712794</v>
      </c>
      <c r="O18" s="16"/>
      <c r="P18" s="23"/>
      <c r="Q18" s="14"/>
    </row>
    <row r="19" spans="1:17" s="69" customFormat="1" ht="45">
      <c r="A19" s="7" t="s">
        <v>28</v>
      </c>
      <c r="B19" s="10" t="s">
        <v>45</v>
      </c>
      <c r="C19" s="16">
        <v>2825</v>
      </c>
      <c r="D19" s="16">
        <v>2825</v>
      </c>
      <c r="E19" s="25"/>
      <c r="F19" s="25"/>
      <c r="G19" s="34">
        <v>46174</v>
      </c>
      <c r="H19" s="34">
        <v>46265</v>
      </c>
      <c r="I19" s="71">
        <v>967210</v>
      </c>
      <c r="J19" s="71">
        <v>877000</v>
      </c>
      <c r="K19" s="64"/>
      <c r="L19" s="71">
        <f>N19+O19</f>
        <v>877000</v>
      </c>
      <c r="M19" s="72"/>
      <c r="N19" s="71">
        <v>613900</v>
      </c>
      <c r="O19" s="16">
        <v>263100</v>
      </c>
      <c r="P19" s="23"/>
      <c r="Q19" s="14"/>
    </row>
    <row r="20" spans="1:17" ht="15.75">
      <c r="A20" s="8"/>
      <c r="B20" s="9" t="s">
        <v>29</v>
      </c>
      <c r="C20" s="58">
        <f>SUM(C17:C19)</f>
        <v>6632.74</v>
      </c>
      <c r="D20" s="58">
        <f>SUM(D17:D19)</f>
        <v>6632.74</v>
      </c>
      <c r="E20" s="65"/>
      <c r="F20" s="65"/>
      <c r="G20" s="66"/>
      <c r="H20" s="66"/>
      <c r="I20" s="58">
        <f>SUM(I17:I19)</f>
        <v>3019983</v>
      </c>
      <c r="J20" s="58">
        <f>SUM(J17:J19)</f>
        <v>2678322.2999999998</v>
      </c>
      <c r="K20" s="58">
        <f>SUM(K17:K19)</f>
        <v>716823.93</v>
      </c>
      <c r="L20" s="58">
        <f>SUM(L17:L19)</f>
        <v>1961498.37</v>
      </c>
      <c r="M20" s="58"/>
      <c r="N20" s="58">
        <f>SUM(N17:N19)</f>
        <v>1480692.71</v>
      </c>
      <c r="O20" s="58">
        <f>SUM(O17:O19)</f>
        <v>480805.66000000003</v>
      </c>
      <c r="P20" s="22"/>
      <c r="Q20" s="15"/>
    </row>
    <row r="21" spans="1:17" s="79" customFormat="1">
      <c r="A21" s="132" t="s">
        <v>75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6"/>
    </row>
    <row r="22" spans="1:17" s="89" customFormat="1" ht="45">
      <c r="A22" s="8" t="s">
        <v>30</v>
      </c>
      <c r="B22" s="68" t="s">
        <v>77</v>
      </c>
      <c r="C22" s="28">
        <v>592</v>
      </c>
      <c r="D22" s="75"/>
      <c r="E22" s="75"/>
      <c r="F22" s="75"/>
      <c r="G22" s="75"/>
      <c r="H22" s="75"/>
      <c r="I22" s="28">
        <v>554582</v>
      </c>
      <c r="J22" s="28">
        <v>554582</v>
      </c>
      <c r="K22" s="75"/>
      <c r="L22" s="28">
        <f>O22</f>
        <v>306489.27</v>
      </c>
      <c r="M22" s="28"/>
      <c r="N22" s="28"/>
      <c r="O22" s="28">
        <v>306489.27</v>
      </c>
    </row>
    <row r="23" spans="1:17" s="89" customFormat="1">
      <c r="A23" s="3"/>
      <c r="B23" s="88" t="s">
        <v>29</v>
      </c>
      <c r="C23" s="75">
        <f>C22</f>
        <v>592</v>
      </c>
      <c r="D23" s="75"/>
      <c r="E23" s="75"/>
      <c r="F23" s="75"/>
      <c r="G23" s="75"/>
      <c r="H23" s="75"/>
      <c r="I23" s="75">
        <v>554582</v>
      </c>
      <c r="J23" s="75">
        <v>554582</v>
      </c>
      <c r="K23" s="75"/>
      <c r="L23" s="75">
        <f>L22</f>
        <v>306489.27</v>
      </c>
      <c r="M23" s="75"/>
      <c r="N23" s="75"/>
      <c r="O23" s="75">
        <f>O22</f>
        <v>306489.27</v>
      </c>
    </row>
    <row r="24" spans="1:17" s="89" customFormat="1">
      <c r="A24" s="132" t="s">
        <v>70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/>
    </row>
    <row r="25" spans="1:17" s="79" customFormat="1" ht="75">
      <c r="A25" s="84" t="s">
        <v>52</v>
      </c>
      <c r="B25" s="10" t="s">
        <v>60</v>
      </c>
      <c r="C25" s="61"/>
      <c r="D25" s="61"/>
      <c r="E25" s="61"/>
      <c r="F25" s="61"/>
      <c r="G25" s="61"/>
      <c r="H25" s="61"/>
      <c r="I25" s="63">
        <v>107524</v>
      </c>
      <c r="J25" s="63">
        <v>107524</v>
      </c>
      <c r="K25" s="94"/>
      <c r="L25" s="28">
        <f>N25</f>
        <v>107524</v>
      </c>
      <c r="M25" s="4"/>
      <c r="N25" s="28">
        <v>107524</v>
      </c>
      <c r="O25" s="78"/>
    </row>
    <row r="26" spans="1:17" s="79" customFormat="1">
      <c r="A26" s="78"/>
      <c r="B26" s="78" t="s">
        <v>29</v>
      </c>
      <c r="C26" s="78"/>
      <c r="D26" s="78"/>
      <c r="E26" s="78"/>
      <c r="F26" s="78"/>
      <c r="G26" s="78"/>
      <c r="H26" s="78"/>
      <c r="I26" s="82">
        <f>SUM(I25)</f>
        <v>107524</v>
      </c>
      <c r="J26" s="75">
        <v>107524</v>
      </c>
      <c r="K26" s="78"/>
      <c r="L26" s="75">
        <f>L25</f>
        <v>107524</v>
      </c>
      <c r="M26" s="78"/>
      <c r="N26" s="75">
        <f>N25</f>
        <v>107524</v>
      </c>
      <c r="O26" s="78"/>
    </row>
    <row r="27" spans="1:17" s="79" customFormat="1">
      <c r="A27" s="124" t="s">
        <v>71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</row>
    <row r="28" spans="1:17" s="67" customFormat="1" ht="75">
      <c r="A28" s="4" t="s">
        <v>72</v>
      </c>
      <c r="B28" s="68" t="s">
        <v>60</v>
      </c>
      <c r="C28" s="4"/>
      <c r="D28" s="4"/>
      <c r="E28" s="4"/>
      <c r="F28" s="4"/>
      <c r="G28" s="4"/>
      <c r="H28" s="4"/>
      <c r="I28" s="4"/>
      <c r="J28" s="4"/>
      <c r="K28" s="4"/>
      <c r="L28" s="28">
        <v>17655.84</v>
      </c>
      <c r="M28" s="4"/>
      <c r="N28" s="4"/>
      <c r="O28" s="28">
        <v>17655.84</v>
      </c>
      <c r="P28" s="21"/>
    </row>
    <row r="29" spans="1:17" ht="45">
      <c r="A29" s="73" t="s">
        <v>73</v>
      </c>
      <c r="B29" s="10" t="s">
        <v>61</v>
      </c>
      <c r="C29" s="74" t="s">
        <v>62</v>
      </c>
      <c r="D29" s="9"/>
      <c r="E29" s="9"/>
      <c r="F29" s="9"/>
      <c r="G29" s="9"/>
      <c r="H29" s="9"/>
      <c r="I29" s="9"/>
      <c r="J29" s="9"/>
      <c r="K29" s="9"/>
      <c r="L29" s="80">
        <v>80000</v>
      </c>
      <c r="M29" s="81"/>
      <c r="N29" s="80"/>
      <c r="O29" s="63">
        <v>80000</v>
      </c>
    </row>
    <row r="30" spans="1:17" ht="57.75" customHeight="1">
      <c r="A30" s="73" t="s">
        <v>74</v>
      </c>
      <c r="B30" s="10" t="s">
        <v>46</v>
      </c>
      <c r="C30" s="74" t="s">
        <v>47</v>
      </c>
      <c r="D30" s="61"/>
      <c r="E30" s="61"/>
      <c r="F30" s="61"/>
      <c r="G30" s="61"/>
      <c r="H30" s="61"/>
      <c r="I30" s="61"/>
      <c r="J30" s="61"/>
      <c r="K30" s="61"/>
      <c r="L30" s="80">
        <v>60000</v>
      </c>
      <c r="M30" s="81"/>
      <c r="N30" s="80"/>
      <c r="O30" s="63">
        <v>60000</v>
      </c>
    </row>
    <row r="31" spans="1:17">
      <c r="A31" s="52"/>
      <c r="B31" s="3" t="s">
        <v>29</v>
      </c>
      <c r="C31" s="75">
        <f>C29+C30</f>
        <v>2227</v>
      </c>
      <c r="D31" s="52"/>
      <c r="E31" s="52"/>
      <c r="F31" s="52"/>
      <c r="G31" s="52"/>
      <c r="H31" s="52"/>
      <c r="I31" s="52"/>
      <c r="J31" s="52"/>
      <c r="K31" s="52"/>
      <c r="L31" s="20">
        <f>SUM(L28:L30)</f>
        <v>157655.84</v>
      </c>
      <c r="M31" s="19"/>
      <c r="N31" s="24"/>
      <c r="O31" s="12">
        <f>SUM(O28:O30)</f>
        <v>157655.84</v>
      </c>
    </row>
    <row r="32" spans="1:17">
      <c r="A32" s="124" t="s">
        <v>51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6"/>
    </row>
    <row r="33" spans="1:17" ht="45">
      <c r="A33" s="31" t="s">
        <v>52</v>
      </c>
      <c r="B33" s="10" t="s">
        <v>55</v>
      </c>
      <c r="C33" s="37"/>
      <c r="D33" s="37"/>
      <c r="E33" s="37"/>
      <c r="F33" s="37"/>
      <c r="G33" s="35"/>
      <c r="H33" s="37"/>
      <c r="I33" s="37"/>
      <c r="J33" s="38"/>
      <c r="K33" s="37"/>
      <c r="L33" s="71">
        <f>N33+O33</f>
        <v>13000</v>
      </c>
      <c r="M33" s="72"/>
      <c r="N33" s="71">
        <v>10400</v>
      </c>
      <c r="O33" s="71">
        <v>2600</v>
      </c>
    </row>
    <row r="34" spans="1:17" ht="45">
      <c r="A34" s="32" t="s">
        <v>53</v>
      </c>
      <c r="B34" s="10" t="s">
        <v>50</v>
      </c>
      <c r="C34" s="37"/>
      <c r="D34" s="37"/>
      <c r="E34" s="37"/>
      <c r="F34" s="37"/>
      <c r="G34" s="37"/>
      <c r="H34" s="37"/>
      <c r="I34" s="37"/>
      <c r="J34" s="38"/>
      <c r="K34" s="37"/>
      <c r="L34" s="71">
        <f>N34</f>
        <v>19401.71</v>
      </c>
      <c r="M34" s="72"/>
      <c r="N34" s="71">
        <v>19401.71</v>
      </c>
      <c r="O34" s="71"/>
    </row>
    <row r="35" spans="1:17" ht="45">
      <c r="A35" s="33" t="s">
        <v>63</v>
      </c>
      <c r="B35" s="10" t="s">
        <v>45</v>
      </c>
      <c r="C35" s="37"/>
      <c r="D35" s="37"/>
      <c r="E35" s="37"/>
      <c r="F35" s="37"/>
      <c r="G35" s="37"/>
      <c r="H35" s="37"/>
      <c r="I35" s="37"/>
      <c r="J35" s="38"/>
      <c r="K35" s="37"/>
      <c r="L35" s="71">
        <f>N35+O35</f>
        <v>25266.25</v>
      </c>
      <c r="M35" s="72"/>
      <c r="N35" s="71">
        <v>19435.580000000002</v>
      </c>
      <c r="O35" s="71">
        <v>5830.67</v>
      </c>
      <c r="P35" s="83"/>
    </row>
    <row r="36" spans="1:17" s="69" customFormat="1" ht="75">
      <c r="A36" s="33" t="s">
        <v>64</v>
      </c>
      <c r="B36" s="68" t="s">
        <v>60</v>
      </c>
      <c r="C36" s="37"/>
      <c r="D36" s="37"/>
      <c r="E36" s="37"/>
      <c r="F36" s="37"/>
      <c r="G36" s="37"/>
      <c r="H36" s="37"/>
      <c r="I36" s="37"/>
      <c r="J36" s="62"/>
      <c r="K36" s="37"/>
      <c r="L36" s="71">
        <f>N36</f>
        <v>8000</v>
      </c>
      <c r="M36" s="72"/>
      <c r="N36" s="71">
        <v>8000</v>
      </c>
      <c r="O36" s="62"/>
      <c r="P36" s="83"/>
    </row>
    <row r="37" spans="1:17" ht="19.5" customHeight="1">
      <c r="A37" s="4"/>
      <c r="B37" s="18" t="s">
        <v>29</v>
      </c>
      <c r="C37" s="37"/>
      <c r="D37" s="37"/>
      <c r="E37" s="37"/>
      <c r="F37" s="37"/>
      <c r="G37" s="37"/>
      <c r="H37" s="37"/>
      <c r="I37" s="37"/>
      <c r="J37" s="37"/>
      <c r="K37" s="39"/>
      <c r="L37" s="40">
        <f>N37+O37</f>
        <v>65667.960000000006</v>
      </c>
      <c r="M37" s="41"/>
      <c r="N37" s="41">
        <f>SUM(N33:N36)</f>
        <v>57237.29</v>
      </c>
      <c r="O37" s="30">
        <f>SUM(O33:O36)</f>
        <v>8430.67</v>
      </c>
    </row>
    <row r="38" spans="1:17" ht="15" customHeight="1">
      <c r="A38" s="4"/>
      <c r="B38" s="3" t="s">
        <v>31</v>
      </c>
      <c r="C38" s="42"/>
      <c r="D38" s="43"/>
      <c r="E38" s="42"/>
      <c r="F38" s="42"/>
      <c r="G38" s="42"/>
      <c r="H38" s="44"/>
      <c r="I38" s="91">
        <f>I26+I23+I20</f>
        <v>3682089</v>
      </c>
      <c r="J38" s="92">
        <f>J26+J23+J20</f>
        <v>3340428.3</v>
      </c>
      <c r="K38" s="92">
        <f>K20</f>
        <v>716823.93</v>
      </c>
      <c r="L38" s="93">
        <f>L37+L31+L26+L23+L20</f>
        <v>2598835.4400000004</v>
      </c>
      <c r="M38" s="48"/>
      <c r="N38" s="87">
        <f>N37+N26+N20</f>
        <v>1645454</v>
      </c>
      <c r="O38" s="50">
        <f>O37+O31+O23+O20</f>
        <v>953381.44000000006</v>
      </c>
      <c r="P38" s="21"/>
      <c r="Q38" s="76"/>
    </row>
    <row r="39" spans="1:17" s="70" customFormat="1" ht="21" customHeight="1">
      <c r="A39" s="124" t="s">
        <v>65</v>
      </c>
      <c r="B39" s="125"/>
      <c r="C39" s="126"/>
      <c r="D39" s="43"/>
      <c r="E39" s="42"/>
      <c r="F39" s="42"/>
      <c r="G39" s="42"/>
      <c r="H39" s="44"/>
      <c r="I39" s="45"/>
      <c r="J39" s="46"/>
      <c r="K39" s="47"/>
      <c r="L39" s="30"/>
      <c r="M39" s="48"/>
      <c r="N39" s="49"/>
      <c r="O39" s="77">
        <v>199401.44</v>
      </c>
      <c r="P39" s="21"/>
      <c r="Q39" s="76"/>
    </row>
    <row r="40" spans="1:17" ht="12" customHeight="1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17">
      <c r="A41" s="129" t="s">
        <v>32</v>
      </c>
      <c r="B41" s="130" t="s">
        <v>33</v>
      </c>
      <c r="C41" s="130" t="s">
        <v>34</v>
      </c>
      <c r="D41" s="130" t="s">
        <v>16</v>
      </c>
      <c r="E41" s="130"/>
      <c r="F41" s="130"/>
      <c r="G41" s="130"/>
      <c r="H41" s="130" t="s">
        <v>35</v>
      </c>
      <c r="I41" s="130" t="s">
        <v>36</v>
      </c>
      <c r="J41" s="131"/>
      <c r="K41" s="131"/>
      <c r="L41" s="131"/>
      <c r="M41" s="131"/>
      <c r="N41" s="130" t="s">
        <v>37</v>
      </c>
      <c r="O41" s="131"/>
    </row>
    <row r="42" spans="1:17" ht="28.5">
      <c r="A42" s="129"/>
      <c r="B42" s="130"/>
      <c r="C42" s="130"/>
      <c r="D42" s="53" t="s">
        <v>38</v>
      </c>
      <c r="E42" s="11"/>
      <c r="F42" s="11"/>
      <c r="G42" s="53" t="s">
        <v>39</v>
      </c>
      <c r="H42" s="130"/>
      <c r="I42" s="130"/>
      <c r="J42" s="131"/>
      <c r="K42" s="131"/>
      <c r="L42" s="131"/>
      <c r="M42" s="131"/>
      <c r="N42" s="130"/>
      <c r="O42" s="131"/>
      <c r="P42" s="83"/>
    </row>
    <row r="43" spans="1:17" ht="97.5" customHeight="1">
      <c r="A43" s="52"/>
      <c r="B43" s="10" t="s">
        <v>55</v>
      </c>
      <c r="C43" s="51" t="s">
        <v>42</v>
      </c>
      <c r="D43" s="29">
        <v>45931</v>
      </c>
      <c r="E43" s="29">
        <v>45869</v>
      </c>
      <c r="F43" s="29">
        <v>45778</v>
      </c>
      <c r="G43" s="34">
        <v>46023</v>
      </c>
      <c r="H43" s="36">
        <v>696.75</v>
      </c>
      <c r="I43" s="143" t="s">
        <v>58</v>
      </c>
      <c r="J43" s="144"/>
      <c r="K43" s="144"/>
      <c r="L43" s="144"/>
      <c r="M43" s="145"/>
      <c r="N43" s="146" t="s">
        <v>43</v>
      </c>
      <c r="O43" s="147"/>
    </row>
    <row r="44" spans="1:17" ht="81.75" customHeight="1">
      <c r="A44" s="17"/>
      <c r="B44" s="10" t="s">
        <v>44</v>
      </c>
      <c r="C44" s="51" t="s">
        <v>42</v>
      </c>
      <c r="D44" s="34">
        <v>46127</v>
      </c>
      <c r="E44" s="34">
        <v>45762</v>
      </c>
      <c r="F44" s="34">
        <v>45413</v>
      </c>
      <c r="G44" s="34">
        <v>46218</v>
      </c>
      <c r="H44" s="36">
        <v>341.93</v>
      </c>
      <c r="I44" s="149" t="s">
        <v>56</v>
      </c>
      <c r="J44" s="150"/>
      <c r="K44" s="150"/>
      <c r="L44" s="150"/>
      <c r="M44" s="150"/>
      <c r="N44" s="146" t="s">
        <v>43</v>
      </c>
      <c r="O44" s="147"/>
    </row>
    <row r="45" spans="1:17" s="89" customFormat="1" ht="81.75" customHeight="1">
      <c r="A45" s="17"/>
      <c r="B45" s="10" t="s">
        <v>45</v>
      </c>
      <c r="C45" s="51" t="s">
        <v>42</v>
      </c>
      <c r="D45" s="34">
        <v>46174</v>
      </c>
      <c r="E45" s="34">
        <v>45764</v>
      </c>
      <c r="F45" s="34">
        <v>45413</v>
      </c>
      <c r="G45" s="34">
        <v>46265</v>
      </c>
      <c r="H45" s="36">
        <v>342.37</v>
      </c>
      <c r="I45" s="149" t="s">
        <v>57</v>
      </c>
      <c r="J45" s="150"/>
      <c r="K45" s="150"/>
      <c r="L45" s="150"/>
      <c r="M45" s="150"/>
      <c r="N45" s="146" t="s">
        <v>43</v>
      </c>
      <c r="O45" s="147"/>
    </row>
    <row r="46" spans="1:17" ht="93" customHeight="1">
      <c r="A46" s="17"/>
      <c r="B46" s="68" t="s">
        <v>77</v>
      </c>
      <c r="C46" s="51" t="s">
        <v>76</v>
      </c>
      <c r="D46" s="34">
        <v>46327</v>
      </c>
      <c r="E46" s="34"/>
      <c r="F46" s="34"/>
      <c r="G46" s="34">
        <v>46388</v>
      </c>
      <c r="H46" s="36">
        <v>926.45</v>
      </c>
      <c r="I46" s="149" t="s">
        <v>57</v>
      </c>
      <c r="J46" s="150"/>
      <c r="K46" s="150"/>
      <c r="L46" s="150"/>
      <c r="M46" s="150"/>
      <c r="N46" s="146" t="s">
        <v>43</v>
      </c>
      <c r="O46" s="147"/>
    </row>
    <row r="47" spans="1:17">
      <c r="M47" s="13"/>
    </row>
    <row r="49" spans="1:2" ht="15.75">
      <c r="A49" s="148"/>
      <c r="B49" s="148"/>
    </row>
    <row r="50" spans="1:2" ht="14.25" customHeight="1"/>
  </sheetData>
  <mergeCells count="59">
    <mergeCell ref="I43:M43"/>
    <mergeCell ref="N43:O43"/>
    <mergeCell ref="A49:B49"/>
    <mergeCell ref="I46:M46"/>
    <mergeCell ref="N46:O46"/>
    <mergeCell ref="I44:M44"/>
    <mergeCell ref="N44:O44"/>
    <mergeCell ref="I45:M45"/>
    <mergeCell ref="N45:O45"/>
    <mergeCell ref="L11:O11"/>
    <mergeCell ref="G12:G14"/>
    <mergeCell ref="H12:H14"/>
    <mergeCell ref="I12:I14"/>
    <mergeCell ref="J12:J14"/>
    <mergeCell ref="L12:L14"/>
    <mergeCell ref="M12:O12"/>
    <mergeCell ref="M13:M14"/>
    <mergeCell ref="N13:O13"/>
    <mergeCell ref="A16:O16"/>
    <mergeCell ref="A27:O27"/>
    <mergeCell ref="A32:O32"/>
    <mergeCell ref="A40:O40"/>
    <mergeCell ref="A41:A42"/>
    <mergeCell ref="N41:O42"/>
    <mergeCell ref="B41:B42"/>
    <mergeCell ref="C41:C42"/>
    <mergeCell ref="D41:G41"/>
    <mergeCell ref="H41:H42"/>
    <mergeCell ref="I41:M42"/>
    <mergeCell ref="A39:C39"/>
    <mergeCell ref="A21:O21"/>
    <mergeCell ref="A24:O24"/>
    <mergeCell ref="G9:K9"/>
    <mergeCell ref="G10:K10"/>
    <mergeCell ref="A11:A14"/>
    <mergeCell ref="B11:B14"/>
    <mergeCell ref="C11:C14"/>
    <mergeCell ref="D11:D14"/>
    <mergeCell ref="G11:H11"/>
    <mergeCell ref="I11:J11"/>
    <mergeCell ref="K11:K14"/>
    <mergeCell ref="H8:J8"/>
    <mergeCell ref="A3:D3"/>
    <mergeCell ref="H3:K3"/>
    <mergeCell ref="M3:O3"/>
    <mergeCell ref="A4:B4"/>
    <mergeCell ref="C4:D4"/>
    <mergeCell ref="H4:J4"/>
    <mergeCell ref="A5:B5"/>
    <mergeCell ref="C5:D5"/>
    <mergeCell ref="H5:J5"/>
    <mergeCell ref="A6:B6"/>
    <mergeCell ref="H6:J6"/>
    <mergeCell ref="A1:D1"/>
    <mergeCell ref="H1:K1"/>
    <mergeCell ref="M1:O1"/>
    <mergeCell ref="A2:D2"/>
    <mergeCell ref="H2:K2"/>
    <mergeCell ref="M2:O2"/>
  </mergeCells>
  <pageMargins left="0.70866141732283505" right="0.70866141732283505" top="0.74803149606299202" bottom="0.55118110236220497" header="0.31496062992126" footer="0.31496062992126"/>
  <pageSetup paperSize="9" scale="54" fitToHeight="0" orientation="landscape" r:id="rId1"/>
  <rowBreaks count="2" manualBreakCount="2">
    <brk id="26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05.01.</vt:lpstr>
      <vt:lpstr>'05.01.'!Область_печати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Кепина</dc:creator>
  <cp:lastModifiedBy>Иваньков Станислав Владимирович</cp:lastModifiedBy>
  <cp:lastPrinted>2026-01-28T12:59:53Z</cp:lastPrinted>
  <dcterms:created xsi:type="dcterms:W3CDTF">2006-09-16T00:00:00Z</dcterms:created>
  <dcterms:modified xsi:type="dcterms:W3CDTF">2026-01-28T13:31:37Z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65AC1B460E014B988982D4584BE75662_13</vt:lpwstr>
  </property>
  <property fmtid="{D5CDD505-2E9C-101B-9397-08002B2CF9AE}" pid="3" name="KSOProductBuildVer">
    <vt:lpwstr>1033-12.2.0.13431</vt:lpwstr>
  </property>
</Properties>
</file>