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'Лист1'!$C$17</definedName>
    <definedName name="_xlnm.Print_Area" localSheetId="0">'Лист1'!$A$1:$I$47</definedName>
  </definedNames>
  <calcPr fullCalcOnLoad="1"/>
</workbook>
</file>

<file path=xl/sharedStrings.xml><?xml version="1.0" encoding="utf-8"?>
<sst xmlns="http://schemas.openxmlformats.org/spreadsheetml/2006/main" count="73" uniqueCount="55">
  <si>
    <t>Наименование объекта</t>
  </si>
  <si>
    <t>Объем работ</t>
  </si>
  <si>
    <t>Стоимость работ, рублей</t>
  </si>
  <si>
    <t>СМР</t>
  </si>
  <si>
    <t>Текущий ремонт рулонной кровли</t>
  </si>
  <si>
    <t>100м2</t>
  </si>
  <si>
    <t>Еденица измерения</t>
  </si>
  <si>
    <t>Материалы</t>
  </si>
  <si>
    <t>УКС</t>
  </si>
  <si>
    <t>"СОГЛАСОВАНО"</t>
  </si>
  <si>
    <t>Чаусского райисполкома</t>
  </si>
  <si>
    <t>"УТВЕРЖДАЮ"</t>
  </si>
  <si>
    <t>ТИТУЛЬНЫЙ СПИСОК ПО ТЕКУЩЕМУ РЕМОНТУ ЖИЛИЩНОГО ФОНДА</t>
  </si>
  <si>
    <t>Итого районный бюджет</t>
  </si>
  <si>
    <t>собственные средства</t>
  </si>
  <si>
    <t>Текущий ремонт шиферной  кровли</t>
  </si>
  <si>
    <t>Текущий ремонт стыков стеновых панелей</t>
  </si>
  <si>
    <t>Текущий ремонт фасада</t>
  </si>
  <si>
    <t>ИТОГО</t>
  </si>
  <si>
    <t>районного исполнительного комитета</t>
  </si>
  <si>
    <t>архитектуры и строительства Чаусского райисполкома</t>
  </si>
  <si>
    <t>Заместитель председателя  Чаусского</t>
  </si>
  <si>
    <t>________________В.И.Хомченко</t>
  </si>
  <si>
    <t>срок выполнения работ</t>
  </si>
  <si>
    <t>______________</t>
  </si>
  <si>
    <t>Начальник финансового отдела</t>
  </si>
  <si>
    <t>ж.д.5 по ул. Гагарина в г.Чаусы</t>
  </si>
  <si>
    <t>СЕЛО</t>
  </si>
  <si>
    <t>ГОРОД</t>
  </si>
  <si>
    <t>________________А.В.Верховодкин</t>
  </si>
  <si>
    <t>Начальник отдела жилищно-коммунального хозяйства,</t>
  </si>
  <si>
    <t xml:space="preserve"> А.М.Игнатович</t>
  </si>
  <si>
    <t>всего 85 911,00</t>
  </si>
  <si>
    <t>ж.д.7 по ул. Гагарина в г.Чаусы</t>
  </si>
  <si>
    <t>ж.д.9 по ул. Гагарина в г.Чаусы</t>
  </si>
  <si>
    <t>шт.</t>
  </si>
  <si>
    <t>ж.д.2 в д.Приозерная Чаусского района</t>
  </si>
  <si>
    <t>Г.ЧАУСЫ И ЧАУССКОГО РАЙОНА НА 2022 ГОД</t>
  </si>
  <si>
    <t>ж.д. 7 по ул.Ленинская в г.Чаусы</t>
  </si>
  <si>
    <t>ж.д. 7 по ул.Азарова в г.Чаусы</t>
  </si>
  <si>
    <t>ж.д. 1 по ул.Молодежная в аг.Волковичи Чаусского района</t>
  </si>
  <si>
    <t>ж.д. 3В по ул.Лермонтова в г.Чаусы</t>
  </si>
  <si>
    <t>ж.д. 14 по ул.Гагарина в г.Чаусы</t>
  </si>
  <si>
    <t>Текущий ремонт входной группы</t>
  </si>
  <si>
    <t>ж.д. 22 по ул.Центральная в аг.Радомля Чаусского района</t>
  </si>
  <si>
    <t>ж.д.20 по ул.Молодежной в аг.Горбовичи Чаусского района</t>
  </si>
  <si>
    <t>"___"______________2022г.</t>
  </si>
  <si>
    <t>ж.д.9А по ул.Магистральная в аг.Каменка Чаусского района</t>
  </si>
  <si>
    <t>ж.д.16А по ул.Заречная в аг.Каменка Чаусского района</t>
  </si>
  <si>
    <t>ж.д.1 по ул.Молодежная в аг.Волковичи Чаусского района</t>
  </si>
  <si>
    <t>ж.д.4 по ул.Молодежная в аг.Волковичи Чаусского района</t>
  </si>
  <si>
    <t>ж.д.5 по ул.Молодежная в аг.Волковичи Чаусского района</t>
  </si>
  <si>
    <t>ж.д.6 по ул.Молодежная в аг.Волковичи Чаусского района</t>
  </si>
  <si>
    <t>ж.д.3 по ул.Центральная в аг.Каменка Чаусского района</t>
  </si>
  <si>
    <t xml:space="preserve">Клименкова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</si>
</sst>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9" fillId="33" borderId="10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3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2" fontId="44" fillId="33" borderId="10" xfId="0" applyNumberFormat="1" applyFont="1" applyFill="1" applyBorder="1" applyAlignment="1">
      <alignment horizontal="right" wrapText="1"/>
    </xf>
    <xf numFmtId="17" fontId="44" fillId="33" borderId="10" xfId="0" applyNumberFormat="1" applyFont="1" applyFill="1" applyBorder="1" applyAlignment="1">
      <alignment horizontal="center" wrapText="1"/>
    </xf>
    <xf numFmtId="0" fontId="44" fillId="33" borderId="11" xfId="0" applyFont="1" applyFill="1" applyBorder="1" applyAlignment="1">
      <alignment wrapText="1"/>
    </xf>
    <xf numFmtId="0" fontId="44" fillId="33" borderId="12" xfId="0" applyFont="1" applyFill="1" applyBorder="1" applyAlignment="1">
      <alignment horizontal="center"/>
    </xf>
    <xf numFmtId="2" fontId="44" fillId="33" borderId="12" xfId="0" applyNumberFormat="1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wrapText="1"/>
    </xf>
    <xf numFmtId="2" fontId="44" fillId="33" borderId="12" xfId="0" applyNumberFormat="1" applyFont="1" applyFill="1" applyBorder="1" applyAlignment="1">
      <alignment horizontal="right" wrapText="1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1" fillId="0" borderId="15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1" fillId="33" borderId="12" xfId="0" applyNumberFormat="1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2" fontId="41" fillId="33" borderId="12" xfId="0" applyNumberFormat="1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right" wrapText="1"/>
    </xf>
    <xf numFmtId="2" fontId="44" fillId="33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2" fontId="45" fillId="33" borderId="10" xfId="0" applyNumberFormat="1" applyFont="1" applyFill="1" applyBorder="1" applyAlignment="1">
      <alignment horizontal="center" wrapText="1"/>
    </xf>
    <xf numFmtId="2" fontId="45" fillId="33" borderId="10" xfId="0" applyNumberFormat="1" applyFont="1" applyFill="1" applyBorder="1" applyAlignment="1">
      <alignment wrapText="1"/>
    </xf>
    <xf numFmtId="2" fontId="45" fillId="0" borderId="10" xfId="0" applyNumberFormat="1" applyFont="1" applyFill="1" applyBorder="1" applyAlignment="1">
      <alignment horizontal="right" vertical="center" wrapText="1"/>
    </xf>
    <xf numFmtId="2" fontId="45" fillId="33" borderId="10" xfId="0" applyNumberFormat="1" applyFont="1" applyFill="1" applyBorder="1" applyAlignment="1">
      <alignment horizontal="right" vertical="center" wrapText="1"/>
    </xf>
    <xf numFmtId="2" fontId="45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45" fillId="33" borderId="21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80" zoomScaleNormal="80" zoomScalePageLayoutView="0" workbookViewId="0" topLeftCell="A34">
      <selection activeCell="A45" sqref="A45"/>
    </sheetView>
  </sheetViews>
  <sheetFormatPr defaultColWidth="9.140625" defaultRowHeight="15"/>
  <cols>
    <col min="1" max="1" width="45.7109375" style="0" customWidth="1"/>
    <col min="2" max="2" width="9.421875" style="0" customWidth="1"/>
    <col min="4" max="4" width="15.00390625" style="0" customWidth="1"/>
    <col min="5" max="5" width="9.57421875" style="0" hidden="1" customWidth="1"/>
    <col min="6" max="6" width="14.421875" style="0" customWidth="1"/>
    <col min="7" max="7" width="12.00390625" style="0" customWidth="1"/>
    <col min="8" max="8" width="11.28125" style="0" customWidth="1"/>
    <col min="9" max="9" width="14.28125" style="0" customWidth="1"/>
    <col min="11" max="11" width="10.28125" style="0" bestFit="1" customWidth="1"/>
    <col min="12" max="12" width="19.140625" style="0" customWidth="1"/>
  </cols>
  <sheetData>
    <row r="1" spans="1:9" ht="15">
      <c r="A1" s="5" t="s">
        <v>9</v>
      </c>
      <c r="B1" s="2"/>
      <c r="C1" s="2"/>
      <c r="D1" s="2"/>
      <c r="E1" s="2"/>
      <c r="F1" s="5" t="s">
        <v>11</v>
      </c>
      <c r="G1" s="5"/>
      <c r="H1" s="5"/>
      <c r="I1" s="2"/>
    </row>
    <row r="2" spans="1:9" ht="12.75" customHeight="1">
      <c r="A2" s="5" t="s">
        <v>25</v>
      </c>
      <c r="B2" s="2"/>
      <c r="C2" s="2"/>
      <c r="D2" s="2"/>
      <c r="E2" s="2"/>
      <c r="F2" s="5" t="s">
        <v>21</v>
      </c>
      <c r="G2" s="5"/>
      <c r="H2" s="5"/>
      <c r="I2" s="2"/>
    </row>
    <row r="3" spans="1:9" ht="12" customHeight="1">
      <c r="A3" s="5" t="s">
        <v>10</v>
      </c>
      <c r="B3" s="2"/>
      <c r="C3" s="2"/>
      <c r="D3" s="2"/>
      <c r="E3" s="2"/>
      <c r="F3" s="5" t="s">
        <v>19</v>
      </c>
      <c r="G3" s="5"/>
      <c r="H3" s="5"/>
      <c r="I3" s="2"/>
    </row>
    <row r="4" spans="1:9" ht="12.75" customHeight="1">
      <c r="A4" s="5" t="s">
        <v>29</v>
      </c>
      <c r="B4" s="2"/>
      <c r="C4" s="2"/>
      <c r="D4" s="2"/>
      <c r="E4" s="2"/>
      <c r="F4" s="5" t="s">
        <v>22</v>
      </c>
      <c r="G4" s="5"/>
      <c r="H4" s="5"/>
      <c r="I4" s="2"/>
    </row>
    <row r="5" spans="1:9" ht="12.75" customHeight="1">
      <c r="A5" s="5"/>
      <c r="B5" s="2"/>
      <c r="C5" s="2"/>
      <c r="D5" s="2"/>
      <c r="E5" s="2"/>
      <c r="F5" s="5"/>
      <c r="G5" s="5"/>
      <c r="H5" s="5"/>
      <c r="I5" s="2"/>
    </row>
    <row r="6" spans="1:9" ht="12.75" customHeight="1">
      <c r="A6" s="5" t="s">
        <v>46</v>
      </c>
      <c r="B6" s="2"/>
      <c r="C6" s="2"/>
      <c r="D6" s="2"/>
      <c r="E6" s="2"/>
      <c r="F6" s="5" t="s">
        <v>46</v>
      </c>
      <c r="G6" s="5"/>
      <c r="H6" s="5"/>
      <c r="I6" s="2"/>
    </row>
    <row r="7" spans="1:9" ht="27" customHeight="1">
      <c r="A7" s="5"/>
      <c r="B7" s="2"/>
      <c r="C7" s="2"/>
      <c r="D7" s="2"/>
      <c r="E7" s="2"/>
      <c r="F7" s="5"/>
      <c r="G7" s="5"/>
      <c r="H7" s="5"/>
      <c r="I7" s="2"/>
    </row>
    <row r="8" spans="1:9" ht="15">
      <c r="A8" s="60" t="s">
        <v>12</v>
      </c>
      <c r="B8" s="60"/>
      <c r="C8" s="60"/>
      <c r="D8" s="60"/>
      <c r="E8" s="60"/>
      <c r="F8" s="60"/>
      <c r="G8" s="60"/>
      <c r="H8" s="60"/>
      <c r="I8" s="60"/>
    </row>
    <row r="9" spans="1:9" ht="15.75" thickBot="1">
      <c r="A9" s="60" t="s">
        <v>37</v>
      </c>
      <c r="B9" s="60"/>
      <c r="C9" s="60"/>
      <c r="D9" s="60"/>
      <c r="E9" s="60"/>
      <c r="F9" s="60"/>
      <c r="G9" s="60"/>
      <c r="H9" s="60"/>
      <c r="I9" s="60"/>
    </row>
    <row r="10" spans="1:9" ht="15.75" thickBot="1">
      <c r="A10" s="66" t="s">
        <v>0</v>
      </c>
      <c r="B10" s="67" t="s">
        <v>6</v>
      </c>
      <c r="C10" s="67" t="s">
        <v>1</v>
      </c>
      <c r="D10" s="67" t="s">
        <v>2</v>
      </c>
      <c r="E10" s="67"/>
      <c r="F10" s="67"/>
      <c r="G10" s="67"/>
      <c r="H10" s="67"/>
      <c r="I10" s="67"/>
    </row>
    <row r="11" spans="1:9" ht="44.25" customHeight="1" thickBot="1">
      <c r="A11" s="66"/>
      <c r="B11" s="67"/>
      <c r="C11" s="67"/>
      <c r="D11" s="14" t="s">
        <v>3</v>
      </c>
      <c r="E11" s="14" t="s">
        <v>7</v>
      </c>
      <c r="F11" s="14" t="s">
        <v>8</v>
      </c>
      <c r="G11" s="14" t="s">
        <v>13</v>
      </c>
      <c r="H11" s="14" t="s">
        <v>14</v>
      </c>
      <c r="I11" s="14" t="s">
        <v>23</v>
      </c>
    </row>
    <row r="12" spans="1:12" ht="12.75" customHeight="1" thickBot="1">
      <c r="A12" s="15">
        <v>1</v>
      </c>
      <c r="B12" s="15">
        <v>2</v>
      </c>
      <c r="C12" s="15">
        <v>3</v>
      </c>
      <c r="D12" s="68">
        <v>4</v>
      </c>
      <c r="E12" s="68"/>
      <c r="F12" s="68"/>
      <c r="G12" s="68"/>
      <c r="H12" s="68"/>
      <c r="I12" s="68"/>
      <c r="L12" t="s">
        <v>8</v>
      </c>
    </row>
    <row r="13" spans="1:9" ht="15.75" customHeight="1" thickBot="1">
      <c r="A13" s="61" t="s">
        <v>4</v>
      </c>
      <c r="B13" s="61"/>
      <c r="C13" s="61"/>
      <c r="D13" s="61"/>
      <c r="E13" s="61"/>
      <c r="F13" s="61"/>
      <c r="G13" s="61"/>
      <c r="H13" s="61"/>
      <c r="I13" s="61"/>
    </row>
    <row r="14" spans="1:12" ht="15.75" thickBot="1">
      <c r="A14" s="16" t="s">
        <v>36</v>
      </c>
      <c r="B14" s="17" t="s">
        <v>5</v>
      </c>
      <c r="C14" s="18">
        <v>1</v>
      </c>
      <c r="D14" s="18">
        <v>4404.3</v>
      </c>
      <c r="E14" s="19">
        <v>964.85</v>
      </c>
      <c r="F14" s="20">
        <f>D14*L14</f>
        <v>42.545538</v>
      </c>
      <c r="G14" s="18">
        <f>D14+F14</f>
        <v>4446.8455380000005</v>
      </c>
      <c r="H14" s="18"/>
      <c r="I14" s="21"/>
      <c r="K14" s="8" t="s">
        <v>27</v>
      </c>
      <c r="L14" s="11">
        <v>0.00966</v>
      </c>
    </row>
    <row r="15" spans="1:12" ht="30.75" thickBot="1">
      <c r="A15" s="22" t="s">
        <v>40</v>
      </c>
      <c r="B15" s="23" t="s">
        <v>5</v>
      </c>
      <c r="C15" s="24">
        <v>1</v>
      </c>
      <c r="D15" s="18">
        <v>3728.17</v>
      </c>
      <c r="E15" s="25"/>
      <c r="F15" s="26">
        <f>D15*L14</f>
        <v>36.0141222</v>
      </c>
      <c r="G15" s="18">
        <f>D15+F15</f>
        <v>3764.1841222000003</v>
      </c>
      <c r="H15" s="24"/>
      <c r="I15" s="21"/>
      <c r="K15" s="9" t="s">
        <v>28</v>
      </c>
      <c r="L15" s="11">
        <v>0.00742</v>
      </c>
    </row>
    <row r="16" spans="1:13" ht="15.75" thickBot="1">
      <c r="A16" s="22" t="s">
        <v>38</v>
      </c>
      <c r="B16" s="27" t="s">
        <v>5</v>
      </c>
      <c r="C16" s="18">
        <v>2</v>
      </c>
      <c r="D16" s="18">
        <v>10322.07</v>
      </c>
      <c r="E16" s="16"/>
      <c r="F16" s="20">
        <f>D16*L15</f>
        <v>76.5897594</v>
      </c>
      <c r="G16" s="18">
        <f>D16+F16</f>
        <v>10398.6597594</v>
      </c>
      <c r="H16" s="28"/>
      <c r="I16" s="21"/>
      <c r="M16" s="8"/>
    </row>
    <row r="17" spans="1:9" ht="15.75" thickBot="1">
      <c r="A17" s="22" t="s">
        <v>39</v>
      </c>
      <c r="B17" s="23" t="s">
        <v>5</v>
      </c>
      <c r="C17" s="24">
        <v>2</v>
      </c>
      <c r="D17" s="18">
        <v>7179.91</v>
      </c>
      <c r="E17" s="25"/>
      <c r="F17" s="26">
        <f>D17*L15</f>
        <v>53.2749322</v>
      </c>
      <c r="G17" s="18">
        <f>D17+F17</f>
        <v>7233.1849322</v>
      </c>
      <c r="H17" s="24"/>
      <c r="I17" s="21"/>
    </row>
    <row r="18" spans="1:9" ht="18.75" customHeight="1" thickBot="1">
      <c r="A18" s="49" t="s">
        <v>41</v>
      </c>
      <c r="B18" s="23" t="s">
        <v>5</v>
      </c>
      <c r="C18" s="24">
        <v>2</v>
      </c>
      <c r="D18" s="18">
        <v>9850.43</v>
      </c>
      <c r="E18" s="25"/>
      <c r="F18" s="26">
        <f>D18*L15</f>
        <v>73.0901906</v>
      </c>
      <c r="G18" s="18">
        <f>D18+F18</f>
        <v>9923.5201906</v>
      </c>
      <c r="H18" s="24"/>
      <c r="I18" s="21"/>
    </row>
    <row r="19" spans="1:9" ht="15.75" thickBot="1">
      <c r="A19" s="49" t="s">
        <v>42</v>
      </c>
      <c r="B19" s="23" t="s">
        <v>5</v>
      </c>
      <c r="C19" s="24">
        <v>2</v>
      </c>
      <c r="D19" s="18">
        <v>7859.96</v>
      </c>
      <c r="E19" s="25"/>
      <c r="F19" s="26">
        <f>D19*L15</f>
        <v>58.320903200000004</v>
      </c>
      <c r="G19" s="18">
        <f>D19+F19</f>
        <v>7918.2809032000005</v>
      </c>
      <c r="H19" s="24"/>
      <c r="I19" s="21"/>
    </row>
    <row r="20" spans="1:12" ht="15.75" thickBot="1">
      <c r="A20" s="31"/>
      <c r="B20" s="30"/>
      <c r="C20" s="30"/>
      <c r="D20" s="32">
        <f>SUM(D14:D19)</f>
        <v>43344.840000000004</v>
      </c>
      <c r="E20" s="19"/>
      <c r="F20" s="54">
        <f>SUM(F14:F19)</f>
        <v>339.83544559999996</v>
      </c>
      <c r="G20" s="33">
        <f>SUM(G14:G19)</f>
        <v>43684.6754456</v>
      </c>
      <c r="H20" s="17"/>
      <c r="I20" s="16"/>
      <c r="K20" s="13"/>
      <c r="L20" s="8"/>
    </row>
    <row r="21" spans="1:9" ht="16.5" customHeight="1" thickBot="1">
      <c r="A21" s="62" t="s">
        <v>15</v>
      </c>
      <c r="B21" s="63"/>
      <c r="C21" s="63"/>
      <c r="D21" s="63"/>
      <c r="E21" s="63"/>
      <c r="F21" s="63"/>
      <c r="G21" s="63"/>
      <c r="H21" s="64"/>
      <c r="I21" s="65"/>
    </row>
    <row r="22" spans="1:9" ht="30.75" thickBot="1">
      <c r="A22" s="29" t="s">
        <v>47</v>
      </c>
      <c r="B22" s="23" t="s">
        <v>5</v>
      </c>
      <c r="C22" s="24">
        <v>0.4</v>
      </c>
      <c r="D22" s="24">
        <v>1092.97</v>
      </c>
      <c r="E22" s="25">
        <v>459.35</v>
      </c>
      <c r="F22" s="26">
        <f>D22*L26</f>
        <v>10.5580902</v>
      </c>
      <c r="G22" s="24">
        <f>D22+F22</f>
        <v>1103.5280902</v>
      </c>
      <c r="H22" s="23"/>
      <c r="I22" s="25"/>
    </row>
    <row r="23" spans="1:9" ht="30.75" thickBot="1">
      <c r="A23" s="29" t="s">
        <v>48</v>
      </c>
      <c r="B23" s="23" t="s">
        <v>5</v>
      </c>
      <c r="C23" s="24">
        <v>0.4</v>
      </c>
      <c r="D23" s="24">
        <v>1092.97</v>
      </c>
      <c r="E23" s="25">
        <v>477.04</v>
      </c>
      <c r="F23" s="26">
        <f>D23*L26</f>
        <v>10.5580902</v>
      </c>
      <c r="G23" s="24">
        <f>D23+F23</f>
        <v>1103.5280902</v>
      </c>
      <c r="H23" s="24"/>
      <c r="I23" s="25"/>
    </row>
    <row r="24" spans="1:9" ht="15.75" thickBot="1">
      <c r="A24" s="34"/>
      <c r="B24" s="35"/>
      <c r="C24" s="36"/>
      <c r="D24" s="37">
        <f>SUM(D22:D23)</f>
        <v>2185.94</v>
      </c>
      <c r="E24" s="38"/>
      <c r="F24" s="53">
        <f>SUM(F22:F23)</f>
        <v>21.1161804</v>
      </c>
      <c r="G24" s="37">
        <f>SUM(G22:G23)</f>
        <v>2207.0561804</v>
      </c>
      <c r="H24" s="36"/>
      <c r="I24" s="34"/>
    </row>
    <row r="25" spans="1:12" ht="18" customHeight="1" thickBot="1">
      <c r="A25" s="62" t="s">
        <v>16</v>
      </c>
      <c r="B25" s="63"/>
      <c r="C25" s="63"/>
      <c r="D25" s="63"/>
      <c r="E25" s="63"/>
      <c r="F25" s="63"/>
      <c r="G25" s="63"/>
      <c r="H25" s="64"/>
      <c r="I25" s="65"/>
      <c r="L25" s="11">
        <v>0.00742</v>
      </c>
    </row>
    <row r="26" spans="1:12" ht="15.75" thickBot="1">
      <c r="A26" s="22" t="s">
        <v>26</v>
      </c>
      <c r="B26" s="23" t="s">
        <v>5</v>
      </c>
      <c r="C26" s="24">
        <v>1</v>
      </c>
      <c r="D26" s="39">
        <v>2380.56</v>
      </c>
      <c r="E26" s="40">
        <v>361.51</v>
      </c>
      <c r="F26" s="41">
        <f>D26*L25</f>
        <v>17.6637552</v>
      </c>
      <c r="G26" s="39">
        <f>D26+F26</f>
        <v>2398.2237552</v>
      </c>
      <c r="H26" s="42"/>
      <c r="I26" s="21"/>
      <c r="L26" s="11">
        <v>0.00966</v>
      </c>
    </row>
    <row r="27" spans="1:12" ht="15.75" thickBot="1">
      <c r="A27" s="22" t="s">
        <v>33</v>
      </c>
      <c r="B27" s="23" t="s">
        <v>5</v>
      </c>
      <c r="C27" s="24">
        <v>1</v>
      </c>
      <c r="D27" s="39">
        <v>2380.56</v>
      </c>
      <c r="E27" s="40"/>
      <c r="F27" s="41">
        <f>D27*L25</f>
        <v>17.6637552</v>
      </c>
      <c r="G27" s="39">
        <f>D27+F27</f>
        <v>2398.2237552</v>
      </c>
      <c r="H27" s="42"/>
      <c r="I27" s="21"/>
      <c r="L27" s="11"/>
    </row>
    <row r="28" spans="1:12" ht="15.75" thickBot="1">
      <c r="A28" s="22" t="s">
        <v>34</v>
      </c>
      <c r="B28" s="23" t="s">
        <v>5</v>
      </c>
      <c r="C28" s="24">
        <v>1</v>
      </c>
      <c r="D28" s="39">
        <v>2380.56</v>
      </c>
      <c r="E28" s="40"/>
      <c r="F28" s="41">
        <f>D28*L25</f>
        <v>17.6637552</v>
      </c>
      <c r="G28" s="39">
        <f>D28+F28</f>
        <v>2398.2237552</v>
      </c>
      <c r="H28" s="42"/>
      <c r="I28" s="21"/>
      <c r="L28" s="11"/>
    </row>
    <row r="29" spans="1:12" ht="30.75" thickBot="1">
      <c r="A29" s="16" t="s">
        <v>45</v>
      </c>
      <c r="B29" s="23" t="s">
        <v>5</v>
      </c>
      <c r="C29" s="24">
        <v>0.7</v>
      </c>
      <c r="D29" s="39">
        <v>1667.64</v>
      </c>
      <c r="E29" s="40"/>
      <c r="F29" s="41">
        <f>D29*L26</f>
        <v>16.1094024</v>
      </c>
      <c r="G29" s="39">
        <f>D29+F29</f>
        <v>1683.7494024</v>
      </c>
      <c r="H29" s="42"/>
      <c r="I29" s="21"/>
      <c r="L29" s="11"/>
    </row>
    <row r="30" spans="1:9" ht="15.75" thickBot="1">
      <c r="A30" s="16"/>
      <c r="B30" s="17"/>
      <c r="C30" s="18"/>
      <c r="D30" s="55">
        <f>SUM(D26:D29)</f>
        <v>8809.32</v>
      </c>
      <c r="E30" s="56"/>
      <c r="F30" s="54">
        <f>SUM(F26:F29)</f>
        <v>69.10066800000001</v>
      </c>
      <c r="G30" s="55">
        <f>SUM(G26:G29)</f>
        <v>8878.420668</v>
      </c>
      <c r="H30" s="17"/>
      <c r="I30" s="16"/>
    </row>
    <row r="31" spans="1:9" ht="15.75" thickBot="1">
      <c r="A31" s="69" t="s">
        <v>17</v>
      </c>
      <c r="B31" s="70"/>
      <c r="C31" s="70"/>
      <c r="D31" s="70"/>
      <c r="E31" s="70"/>
      <c r="F31" s="70"/>
      <c r="G31" s="70"/>
      <c r="H31" s="70"/>
      <c r="I31" s="71"/>
    </row>
    <row r="32" spans="1:9" ht="30.75" thickBot="1">
      <c r="A32" s="16" t="s">
        <v>49</v>
      </c>
      <c r="B32" s="17" t="s">
        <v>5</v>
      </c>
      <c r="C32" s="18">
        <v>1</v>
      </c>
      <c r="D32" s="18">
        <v>7011.6</v>
      </c>
      <c r="E32" s="19"/>
      <c r="F32" s="20">
        <f>D32*L26</f>
        <v>67.732056</v>
      </c>
      <c r="G32" s="18">
        <f>D32+F32</f>
        <v>7079.332056</v>
      </c>
      <c r="H32" s="17"/>
      <c r="I32" s="16"/>
    </row>
    <row r="33" spans="1:9" ht="30.75" thickBot="1">
      <c r="A33" s="16" t="s">
        <v>50</v>
      </c>
      <c r="B33" s="17" t="s">
        <v>5</v>
      </c>
      <c r="C33" s="18">
        <v>0.7</v>
      </c>
      <c r="D33" s="18">
        <v>4908.13</v>
      </c>
      <c r="E33" s="19"/>
      <c r="F33" s="20">
        <f>D33*L26</f>
        <v>47.4125358</v>
      </c>
      <c r="G33" s="18">
        <f>D33+F33</f>
        <v>4955.5425358</v>
      </c>
      <c r="H33" s="17"/>
      <c r="I33" s="16"/>
    </row>
    <row r="34" spans="1:9" ht="30.75" thickBot="1">
      <c r="A34" s="16" t="s">
        <v>51</v>
      </c>
      <c r="B34" s="17" t="s">
        <v>5</v>
      </c>
      <c r="C34" s="18">
        <v>0.8</v>
      </c>
      <c r="D34" s="18">
        <v>5609.26</v>
      </c>
      <c r="E34" s="19"/>
      <c r="F34" s="20">
        <f>D34*L26</f>
        <v>54.1854516</v>
      </c>
      <c r="G34" s="18">
        <f>D34+F34</f>
        <v>5663.4454516000005</v>
      </c>
      <c r="H34" s="17"/>
      <c r="I34" s="16"/>
    </row>
    <row r="35" spans="1:9" ht="30.75" thickBot="1">
      <c r="A35" s="16" t="s">
        <v>52</v>
      </c>
      <c r="B35" s="17" t="s">
        <v>5</v>
      </c>
      <c r="C35" s="18">
        <v>0.8</v>
      </c>
      <c r="D35" s="18">
        <v>5609.26</v>
      </c>
      <c r="E35" s="19"/>
      <c r="F35" s="20">
        <f>D35*L26</f>
        <v>54.1854516</v>
      </c>
      <c r="G35" s="18">
        <f>D35+F35</f>
        <v>5663.4454516000005</v>
      </c>
      <c r="H35" s="17"/>
      <c r="I35" s="16"/>
    </row>
    <row r="36" spans="1:9" ht="30.75" thickBot="1">
      <c r="A36" s="29" t="s">
        <v>53</v>
      </c>
      <c r="B36" s="17" t="s">
        <v>5</v>
      </c>
      <c r="C36" s="18">
        <v>0.8</v>
      </c>
      <c r="D36" s="18">
        <v>5609.26</v>
      </c>
      <c r="E36" s="19"/>
      <c r="F36" s="20">
        <f>D36*L26</f>
        <v>54.1854516</v>
      </c>
      <c r="G36" s="18">
        <f>D36+F36</f>
        <v>5663.4454516000005</v>
      </c>
      <c r="H36" s="17"/>
      <c r="I36" s="16"/>
    </row>
    <row r="37" spans="1:9" ht="15.75" thickBot="1">
      <c r="A37" s="16"/>
      <c r="B37" s="17"/>
      <c r="C37" s="18"/>
      <c r="D37" s="55">
        <f>SUM(D32:D36)</f>
        <v>28747.510000000002</v>
      </c>
      <c r="E37" s="56"/>
      <c r="F37" s="54">
        <f>SUM(F32:F36)</f>
        <v>277.7009466</v>
      </c>
      <c r="G37" s="55">
        <f>SUM(G32:G36)</f>
        <v>29025.210946600004</v>
      </c>
      <c r="H37" s="17"/>
      <c r="I37" s="16"/>
    </row>
    <row r="38" spans="1:9" ht="15.75" thickBot="1">
      <c r="A38" s="62" t="s">
        <v>43</v>
      </c>
      <c r="B38" s="63"/>
      <c r="C38" s="63"/>
      <c r="D38" s="63"/>
      <c r="E38" s="63"/>
      <c r="F38" s="63"/>
      <c r="G38" s="63"/>
      <c r="H38" s="64"/>
      <c r="I38" s="65"/>
    </row>
    <row r="39" spans="1:12" ht="30.75" thickBot="1">
      <c r="A39" s="16" t="s">
        <v>44</v>
      </c>
      <c r="B39" s="43" t="s">
        <v>35</v>
      </c>
      <c r="C39" s="44">
        <v>2</v>
      </c>
      <c r="D39" s="44">
        <v>1098.02</v>
      </c>
      <c r="E39" s="45"/>
      <c r="F39" s="46">
        <f>D39*L26</f>
        <v>10.6068732</v>
      </c>
      <c r="G39" s="44">
        <f>D39+F39</f>
        <v>1108.6268732</v>
      </c>
      <c r="H39" s="44"/>
      <c r="I39" s="25"/>
      <c r="L39" s="9">
        <f>85911-G41</f>
        <v>1007.0098861999868</v>
      </c>
    </row>
    <row r="40" spans="1:12" ht="15.75" thickBot="1">
      <c r="A40" s="16"/>
      <c r="B40" s="43"/>
      <c r="C40" s="44"/>
      <c r="D40" s="57">
        <f>SUM(D39)</f>
        <v>1098.02</v>
      </c>
      <c r="E40" s="48"/>
      <c r="F40" s="58">
        <f>SUM(F39)</f>
        <v>10.6068732</v>
      </c>
      <c r="G40" s="57">
        <f>SUM(G39)</f>
        <v>1108.6268732</v>
      </c>
      <c r="H40" s="44"/>
      <c r="I40" s="25"/>
      <c r="L40" s="9"/>
    </row>
    <row r="41" spans="1:12" ht="18.75" customHeight="1" thickBot="1">
      <c r="A41" s="50" t="s">
        <v>18</v>
      </c>
      <c r="B41" s="16"/>
      <c r="C41" s="16"/>
      <c r="D41" s="51">
        <f>D40+D37+D30+D24+D20</f>
        <v>84185.63</v>
      </c>
      <c r="E41" s="47" t="e">
        <f>E14+E15+#REF!+E16+E17+#REF!+#REF!+#REF!+E23+E22+#REF!+#REF!+#REF!+#REF!+E26+#REF!+#REF!+#REF!+#REF!+#REF!+E39+#REF!+#REF!+#REF!+#REF!</f>
        <v>#REF!</v>
      </c>
      <c r="F41" s="52">
        <f>F40+F37+F30+F24+F20</f>
        <v>718.3601137999999</v>
      </c>
      <c r="G41" s="52">
        <f>G40+G37+G30+G24+G20</f>
        <v>84903.99011380001</v>
      </c>
      <c r="H41" s="47"/>
      <c r="I41" s="47"/>
      <c r="L41" s="10" t="s">
        <v>32</v>
      </c>
    </row>
    <row r="42" spans="1:9" ht="15.75">
      <c r="A42" s="1"/>
      <c r="B42" s="2"/>
      <c r="C42" s="2"/>
      <c r="D42" s="2"/>
      <c r="E42" s="2"/>
      <c r="F42" s="12"/>
      <c r="G42" s="12"/>
      <c r="H42" s="2"/>
      <c r="I42" s="2"/>
    </row>
    <row r="43" spans="1:9" ht="15.75">
      <c r="A43" s="6" t="s">
        <v>30</v>
      </c>
      <c r="B43" s="7"/>
      <c r="C43" s="7"/>
      <c r="D43" s="7"/>
      <c r="E43" s="6"/>
      <c r="F43" s="6"/>
      <c r="G43" s="6"/>
      <c r="H43" s="6"/>
      <c r="I43" s="3"/>
    </row>
    <row r="44" spans="1:9" ht="15.75">
      <c r="A44" s="6" t="s">
        <v>20</v>
      </c>
      <c r="B44" s="6"/>
      <c r="C44" s="6"/>
      <c r="D44" s="6"/>
      <c r="E44" s="6"/>
      <c r="F44" s="6" t="s">
        <v>24</v>
      </c>
      <c r="G44" s="6" t="s">
        <v>31</v>
      </c>
      <c r="H44" s="6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7" ht="15">
      <c r="A47" s="59" t="s">
        <v>54</v>
      </c>
    </row>
    <row r="48" ht="15">
      <c r="A48" s="4"/>
    </row>
  </sheetData>
  <sheetProtection/>
  <mergeCells count="12">
    <mergeCell ref="A8:I8"/>
    <mergeCell ref="A9:I9"/>
    <mergeCell ref="A13:I13"/>
    <mergeCell ref="A21:I21"/>
    <mergeCell ref="A38:I38"/>
    <mergeCell ref="A25:I25"/>
    <mergeCell ref="A10:A11"/>
    <mergeCell ref="B10:B11"/>
    <mergeCell ref="C10:C11"/>
    <mergeCell ref="D10:I10"/>
    <mergeCell ref="D12:I12"/>
    <mergeCell ref="A31:I31"/>
  </mergeCells>
  <printOptions/>
  <pageMargins left="0.7086614173228347" right="0.1968503937007874" top="0.7480314960629921" bottom="0.7480314960629921" header="0.31496062992125984" footer="0.31496062992125984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5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2022-04-03T13:58:38Z</dcterms:modified>
  <cp:category/>
  <cp:version/>
  <cp:contentType/>
  <cp:contentStatus/>
</cp:coreProperties>
</file>