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5оч3ч" sheetId="1" r:id="rId1"/>
    <sheet name="5оч2ч" sheetId="2" r:id="rId2"/>
    <sheet name="5оч1ч" sheetId="3" r:id="rId3"/>
    <sheet name="3-я очАг" sheetId="4" r:id="rId4"/>
  </sheets>
  <definedNames/>
  <calcPr fullCalcOnLoad="1"/>
</workbook>
</file>

<file path=xl/sharedStrings.xml><?xml version="1.0" encoding="utf-8"?>
<sst xmlns="http://schemas.openxmlformats.org/spreadsheetml/2006/main" count="120" uniqueCount="90">
  <si>
    <t>Фамилия, собственное имя, отчество кредитора - физического лица;</t>
  </si>
  <si>
    <t>наименование кредитора - юридического лица</t>
  </si>
  <si>
    <t>разд. 5.3.</t>
  </si>
  <si>
    <t>Помощник директора КУП по оказанию услуг</t>
  </si>
  <si>
    <t xml:space="preserve">     "Чаусское районное бюро по санации"</t>
  </si>
  <si>
    <t>номер п/п</t>
  </si>
  <si>
    <t>в процедуре об экономической несостоятельности (банкротстве)</t>
  </si>
  <si>
    <t>График погашения требования кредиторов третьего раздела третьей очереди:</t>
  </si>
  <si>
    <t>дата ежемесячного погашения</t>
  </si>
  <si>
    <t>ОАО "Агентство по управлению активами" (100%)</t>
  </si>
  <si>
    <t>рассрочка платежа</t>
  </si>
  <si>
    <t>сумма признанных требований, бел. Рублей</t>
  </si>
  <si>
    <t>_______________________________</t>
  </si>
  <si>
    <t xml:space="preserve">отсрочка платежа </t>
  </si>
  <si>
    <t>сумма признанных требований кредиторов</t>
  </si>
  <si>
    <t>рассрочка</t>
  </si>
  <si>
    <t>Приложение 2</t>
  </si>
  <si>
    <t>Приложение 3</t>
  </si>
  <si>
    <t>График погашения требований конкурсных кредиторов пятого раздела пятой очереди части третьей реестра ОАО "Реста-Агро Плюс".</t>
  </si>
  <si>
    <t>открытого акционерного общества "Реста-Агро Плюс"</t>
  </si>
  <si>
    <t>ОАО «Белшина»</t>
  </si>
  <si>
    <t>ОАО «Агромашсервис»</t>
  </si>
  <si>
    <t>НАВАДО «Сейбит»</t>
  </si>
  <si>
    <t>«Могилевский комбинат противопожарных работ»</t>
  </si>
  <si>
    <t>ОАО «Вольт»</t>
  </si>
  <si>
    <t>ОАО «Гомельхлебопродукт»</t>
  </si>
  <si>
    <t>ИП «Жиленков»</t>
  </si>
  <si>
    <t xml:space="preserve">Ип Саракула </t>
  </si>
  <si>
    <t>УКПП «ИВЦ облсельхозпрода»</t>
  </si>
  <si>
    <t>ОАО «Агропромналадка»</t>
  </si>
  <si>
    <t>ООО «АгроЛайнКлуб»</t>
  </si>
  <si>
    <t>СООО «Интеллект-Лизинг»</t>
  </si>
  <si>
    <t>Комитет Гос Контроля</t>
  </si>
  <si>
    <t>ОАО «АгроАнализБел»</t>
  </si>
  <si>
    <t>ОАО «Могилевхимволокно»</t>
  </si>
  <si>
    <t>РО «Белагросервис»</t>
  </si>
  <si>
    <t>ООО «ПремияГарант»</t>
  </si>
  <si>
    <t>Могилевская Ноториальная палата</t>
  </si>
  <si>
    <t>ЗАО «Внешпромагроинвест»</t>
  </si>
  <si>
    <t>ОАО «Витебский МЭЗ»</t>
  </si>
  <si>
    <t>Управление капитальным строительством Чаусского района</t>
  </si>
  <si>
    <t>ОАО «Заднепровский межрайаросервис»</t>
  </si>
  <si>
    <t>ОАО «Агрокомплект»</t>
  </si>
  <si>
    <t>ОАО «Кричевцементошиферный»</t>
  </si>
  <si>
    <t>Могилевский облостной комитет природных ресурсови охраны окружающей среды</t>
  </si>
  <si>
    <t>ЧУПП «Прометей»</t>
  </si>
  <si>
    <t>ОАО «Быховский консервно- овощисушильный завод»</t>
  </si>
  <si>
    <t>ОАО «Бобруйский КХП»</t>
  </si>
  <si>
    <t>Сельскохозяйственные услуги</t>
  </si>
  <si>
    <t>ОАО «Бобруйсагромаш»</t>
  </si>
  <si>
    <t>ОАО «Белсолод»</t>
  </si>
  <si>
    <t>ОАО «Бабушкина Крынка»</t>
  </si>
  <si>
    <t>УКП «Жилкомхоз» г. чаусы</t>
  </si>
  <si>
    <t>ГП «Проня Агро»</t>
  </si>
  <si>
    <t>ОАО «Бобруйский завод Биотехнологий»</t>
  </si>
  <si>
    <t>Зерно Технология</t>
  </si>
  <si>
    <t>ОАО «Мирный Агро»</t>
  </si>
  <si>
    <t>ОАО «Могилевхлебопродукт»</t>
  </si>
  <si>
    <t>Чаусская райветстанция</t>
  </si>
  <si>
    <t>ООО «Мясков»</t>
  </si>
  <si>
    <t>ОАО «Климовичский КХП»</t>
  </si>
  <si>
    <t>Могилевэнерго</t>
  </si>
  <si>
    <t>ОАО «УКХ «Агромашсервис»</t>
  </si>
  <si>
    <t>ИП Жиленков С.П.</t>
  </si>
  <si>
    <t xml:space="preserve">ИП Саракула </t>
  </si>
  <si>
    <t xml:space="preserve">Финансовый отдел Чаусского РИК </t>
  </si>
  <si>
    <t xml:space="preserve">Главное финансовое управления </t>
  </si>
  <si>
    <t>И,П Шарабура</t>
  </si>
  <si>
    <t>Белгосстрах</t>
  </si>
  <si>
    <t>ЧТПУП «Лювантон»</t>
  </si>
  <si>
    <t>к мировому соглашению по делу от 22.03.2017 г №35-10/Б/2017</t>
  </si>
  <si>
    <t>Приложение1</t>
  </si>
  <si>
    <t xml:space="preserve">                           в процедуре об экономической несостоятельности (банкротстве)</t>
  </si>
  <si>
    <t xml:space="preserve">                           к мировому соглашению по делу от 22.03.2017 г №35-10/Б/2017</t>
  </si>
  <si>
    <t xml:space="preserve">                           открытого акционерного общества "Реста-Агро Плюс"</t>
  </si>
  <si>
    <t>открытого акционерного общества "Реста-Агро плюс"</t>
  </si>
  <si>
    <t xml:space="preserve">График погашения требований конкурсных кредиторов пятого раздела пятой очереди части первой </t>
  </si>
  <si>
    <t>2020-2026</t>
  </si>
  <si>
    <t>с сент 2026</t>
  </si>
  <si>
    <t>по авг 2029</t>
  </si>
  <si>
    <t xml:space="preserve">РАССРОЧКА, лет  </t>
  </si>
  <si>
    <t>2020-2029</t>
  </si>
  <si>
    <t xml:space="preserve">с  сент 2029 </t>
  </si>
  <si>
    <t xml:space="preserve">График погашения требований конкурсных кредиторов пятого раздела пятой очереди части второй </t>
  </si>
  <si>
    <t>1 год</t>
  </si>
  <si>
    <t>по август2030</t>
  </si>
  <si>
    <t>1 мес</t>
  </si>
  <si>
    <r>
      <t>сент</t>
    </r>
    <r>
      <rPr>
        <sz val="10"/>
        <color indexed="9"/>
        <rFont val="Arial"/>
        <family val="2"/>
      </rPr>
      <t>,</t>
    </r>
    <r>
      <rPr>
        <sz val="10"/>
        <rFont val="Arial"/>
        <family val="0"/>
      </rPr>
      <t>.2030</t>
    </r>
  </si>
  <si>
    <t>2020-2030</t>
  </si>
  <si>
    <t>Приложение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</si>
</sst>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" fontId="0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11.140625" style="0" customWidth="1"/>
    <col min="2" max="2" width="33.7109375" style="0" customWidth="1"/>
    <col min="3" max="3" width="15.7109375" style="0" customWidth="1"/>
    <col min="4" max="4" width="13.57421875" style="0" customWidth="1"/>
    <col min="5" max="5" width="13.8515625" style="0" customWidth="1"/>
    <col min="7" max="7" width="13.00390625" style="0" customWidth="1"/>
    <col min="9" max="9" width="12.28125" style="0" customWidth="1"/>
  </cols>
  <sheetData>
    <row r="1" spans="3:7" ht="12.75">
      <c r="C1" s="56" t="s">
        <v>89</v>
      </c>
      <c r="D1" s="56"/>
      <c r="E1" s="56"/>
      <c r="F1" s="56"/>
      <c r="G1" s="56"/>
    </row>
    <row r="2" spans="3:7" ht="12.75">
      <c r="C2" s="56" t="s">
        <v>70</v>
      </c>
      <c r="D2" s="56"/>
      <c r="E2" s="56"/>
      <c r="F2" s="56"/>
      <c r="G2" s="56"/>
    </row>
    <row r="3" spans="3:7" ht="12.75">
      <c r="C3" s="56" t="s">
        <v>6</v>
      </c>
      <c r="D3" s="56"/>
      <c r="E3" s="56"/>
      <c r="F3" s="56"/>
      <c r="G3" s="56"/>
    </row>
    <row r="4" spans="3:7" ht="12.75">
      <c r="C4" s="56" t="s">
        <v>19</v>
      </c>
      <c r="D4" s="56"/>
      <c r="E4" s="56"/>
      <c r="F4" s="56"/>
      <c r="G4" s="56"/>
    </row>
    <row r="5" spans="1:5" ht="27.75" customHeight="1">
      <c r="A5" s="55" t="s">
        <v>18</v>
      </c>
      <c r="B5" s="55"/>
      <c r="C5" s="55"/>
      <c r="D5" s="55"/>
      <c r="E5" s="55"/>
    </row>
    <row r="6" spans="1:9" ht="39" customHeight="1">
      <c r="A6" s="58" t="s">
        <v>5</v>
      </c>
      <c r="B6" s="2" t="s">
        <v>0</v>
      </c>
      <c r="C6" s="60" t="s">
        <v>2</v>
      </c>
      <c r="D6" s="62" t="s">
        <v>13</v>
      </c>
      <c r="E6" s="50" t="s">
        <v>10</v>
      </c>
      <c r="F6" s="18"/>
      <c r="G6" s="18"/>
      <c r="H6" s="18"/>
      <c r="I6" s="18" t="s">
        <v>15</v>
      </c>
    </row>
    <row r="7" spans="1:9" ht="30.75" customHeight="1">
      <c r="A7" s="59"/>
      <c r="B7" s="36" t="s">
        <v>1</v>
      </c>
      <c r="C7" s="61"/>
      <c r="D7" s="63"/>
      <c r="E7" s="52" t="s">
        <v>87</v>
      </c>
      <c r="G7" s="15"/>
      <c r="I7" s="17" t="s">
        <v>86</v>
      </c>
    </row>
    <row r="8" spans="1:8" ht="18" customHeight="1">
      <c r="A8" s="48">
        <v>1</v>
      </c>
      <c r="B8" s="43" t="s">
        <v>67</v>
      </c>
      <c r="C8" s="43">
        <v>4550.5</v>
      </c>
      <c r="D8" s="34" t="s">
        <v>88</v>
      </c>
      <c r="E8" s="22">
        <f>C8</f>
        <v>4550.5</v>
      </c>
      <c r="G8" s="20"/>
      <c r="H8" s="20"/>
    </row>
    <row r="9" spans="1:8" ht="23.25" customHeight="1">
      <c r="A9" s="33">
        <v>2</v>
      </c>
      <c r="B9" s="43" t="s">
        <v>68</v>
      </c>
      <c r="C9" s="43">
        <v>1031.66</v>
      </c>
      <c r="D9" s="35"/>
      <c r="E9" s="22">
        <f>C9</f>
        <v>1031.66</v>
      </c>
      <c r="G9" s="20"/>
      <c r="H9" s="20"/>
    </row>
    <row r="10" spans="1:8" ht="21" customHeight="1">
      <c r="A10" s="33">
        <v>3</v>
      </c>
      <c r="B10" s="43" t="s">
        <v>69</v>
      </c>
      <c r="C10" s="43">
        <v>1248.44</v>
      </c>
      <c r="D10" s="35"/>
      <c r="E10" s="22">
        <f>C10</f>
        <v>1248.44</v>
      </c>
      <c r="G10" s="20"/>
      <c r="H10" s="20"/>
    </row>
    <row r="11" spans="1:8" ht="24.75" customHeight="1">
      <c r="A11" s="12"/>
      <c r="B11" s="5"/>
      <c r="C11" s="6">
        <f>SUM(C8:C10)</f>
        <v>6830.6</v>
      </c>
      <c r="D11" s="12"/>
      <c r="E11" s="21">
        <f>SUM(E8:E10)</f>
        <v>6830.6</v>
      </c>
      <c r="G11" s="20"/>
      <c r="H11" s="20"/>
    </row>
    <row r="12" spans="2:3" ht="4.5" customHeight="1">
      <c r="B12" s="1"/>
      <c r="C12" s="7"/>
    </row>
    <row r="13" spans="2:3" ht="26.25" customHeight="1" hidden="1">
      <c r="B13" s="1"/>
      <c r="C13" s="8"/>
    </row>
    <row r="14" spans="2:3" ht="12.75" hidden="1">
      <c r="B14" s="10"/>
      <c r="C14" s="10"/>
    </row>
    <row r="15" spans="2:3" ht="17.25" customHeight="1">
      <c r="B15" s="57" t="s">
        <v>3</v>
      </c>
      <c r="C15" s="57"/>
    </row>
    <row r="16" spans="2:3" ht="11.25" customHeight="1">
      <c r="B16" s="57" t="s">
        <v>4</v>
      </c>
      <c r="C16" s="57"/>
    </row>
    <row r="17" spans="2:3" ht="12.75">
      <c r="B17" s="10"/>
      <c r="C17" s="10"/>
    </row>
    <row r="18" spans="2:3" ht="12.75">
      <c r="B18" s="10"/>
      <c r="C18" s="10"/>
    </row>
    <row r="19" spans="2:3" ht="12.75">
      <c r="B19" s="10"/>
      <c r="C19" s="10"/>
    </row>
    <row r="20" spans="2:3" ht="12.75">
      <c r="B20" s="10"/>
      <c r="C20" s="10"/>
    </row>
    <row r="21" spans="2:3" ht="12.75">
      <c r="B21" s="10"/>
      <c r="C21" s="10"/>
    </row>
    <row r="22" spans="2:3" ht="12.75">
      <c r="B22" s="10"/>
      <c r="C22" s="10"/>
    </row>
    <row r="23" spans="2:3" ht="12.75">
      <c r="B23" s="10"/>
      <c r="C23" s="10"/>
    </row>
    <row r="24" spans="2:3" ht="12.75">
      <c r="B24" s="10"/>
      <c r="C24" s="10"/>
    </row>
  </sheetData>
  <sheetProtection/>
  <mergeCells count="10">
    <mergeCell ref="B16:C16"/>
    <mergeCell ref="A6:A7"/>
    <mergeCell ref="C6:C7"/>
    <mergeCell ref="B15:C15"/>
    <mergeCell ref="D6:D7"/>
    <mergeCell ref="A5:E5"/>
    <mergeCell ref="C1:G1"/>
    <mergeCell ref="C2:G2"/>
    <mergeCell ref="C3:G3"/>
    <mergeCell ref="C4:G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57421875" style="0" customWidth="1"/>
    <col min="2" max="2" width="9.8515625" style="0" customWidth="1"/>
    <col min="3" max="3" width="31.00390625" style="0" customWidth="1"/>
    <col min="4" max="4" width="14.421875" style="0" customWidth="1"/>
    <col min="5" max="5" width="11.7109375" style="0" customWidth="1"/>
    <col min="6" max="6" width="14.140625" style="0" customWidth="1"/>
    <col min="7" max="7" width="16.28125" style="0" customWidth="1"/>
    <col min="8" max="8" width="9.140625" style="0" customWidth="1"/>
    <col min="9" max="9" width="14.28125" style="0" customWidth="1"/>
  </cols>
  <sheetData>
    <row r="1" spans="4:8" ht="12.75">
      <c r="D1" s="56" t="s">
        <v>17</v>
      </c>
      <c r="E1" s="56"/>
      <c r="F1" s="56"/>
      <c r="G1" s="56"/>
      <c r="H1" s="56"/>
    </row>
    <row r="2" spans="4:8" ht="12.75">
      <c r="D2" s="56" t="s">
        <v>70</v>
      </c>
      <c r="E2" s="56"/>
      <c r="F2" s="56"/>
      <c r="G2" s="56"/>
      <c r="H2" s="56"/>
    </row>
    <row r="3" spans="4:8" ht="12.75">
      <c r="D3" s="56" t="s">
        <v>6</v>
      </c>
      <c r="E3" s="56"/>
      <c r="F3" s="56"/>
      <c r="G3" s="56"/>
      <c r="H3" s="56"/>
    </row>
    <row r="4" spans="4:8" ht="12.75">
      <c r="D4" s="56" t="s">
        <v>19</v>
      </c>
      <c r="E4" s="56"/>
      <c r="F4" s="56"/>
      <c r="G4" s="56"/>
      <c r="H4" s="56"/>
    </row>
    <row r="5" spans="2:9" ht="37.5" customHeight="1">
      <c r="B5" s="55" t="s">
        <v>83</v>
      </c>
      <c r="C5" s="55"/>
      <c r="D5" s="55"/>
      <c r="E5" s="55"/>
      <c r="F5" s="55"/>
      <c r="G5" s="55"/>
      <c r="H5" s="54"/>
      <c r="I5" s="18"/>
    </row>
    <row r="6" spans="2:9" ht="39" customHeight="1">
      <c r="B6" s="66" t="s">
        <v>5</v>
      </c>
      <c r="C6" s="2" t="s">
        <v>0</v>
      </c>
      <c r="D6" s="67" t="s">
        <v>14</v>
      </c>
      <c r="E6" s="62" t="s">
        <v>13</v>
      </c>
      <c r="F6" s="64" t="s">
        <v>10</v>
      </c>
      <c r="G6" s="65"/>
      <c r="H6" s="32"/>
      <c r="I6" s="53" t="s">
        <v>84</v>
      </c>
    </row>
    <row r="7" spans="2:9" ht="30.75" customHeight="1">
      <c r="B7" s="66"/>
      <c r="C7" s="3" t="s">
        <v>1</v>
      </c>
      <c r="D7" s="68"/>
      <c r="E7" s="63"/>
      <c r="F7" s="16">
        <v>2029</v>
      </c>
      <c r="G7" s="16">
        <v>2030</v>
      </c>
      <c r="I7" t="s">
        <v>82</v>
      </c>
    </row>
    <row r="8" spans="2:9" ht="16.5" customHeight="1">
      <c r="B8" s="23">
        <v>1</v>
      </c>
      <c r="C8" s="46" t="s">
        <v>20</v>
      </c>
      <c r="D8" s="41">
        <v>8002.99</v>
      </c>
      <c r="E8" s="35" t="s">
        <v>81</v>
      </c>
      <c r="F8" s="22">
        <f>D8/12*4</f>
        <v>2667.6633333333334</v>
      </c>
      <c r="G8" s="22">
        <f>D8-F8</f>
        <v>5335.326666666666</v>
      </c>
      <c r="I8" t="s">
        <v>85</v>
      </c>
    </row>
    <row r="9" spans="2:7" ht="18" customHeight="1">
      <c r="B9" s="23">
        <v>2</v>
      </c>
      <c r="C9" s="46" t="s">
        <v>62</v>
      </c>
      <c r="D9" s="40">
        <v>274190.81</v>
      </c>
      <c r="E9" s="35"/>
      <c r="F9" s="22">
        <f aca="true" t="shared" si="0" ref="F9:F23">D9/12*4</f>
        <v>91396.93666666666</v>
      </c>
      <c r="G9" s="22">
        <f aca="true" t="shared" si="1" ref="G9:G15">D9-F9</f>
        <v>182793.87333333335</v>
      </c>
    </row>
    <row r="10" spans="2:7" ht="12.75">
      <c r="B10" s="23">
        <v>3</v>
      </c>
      <c r="C10" s="46" t="s">
        <v>22</v>
      </c>
      <c r="D10" s="41">
        <v>4036.58</v>
      </c>
      <c r="E10" s="35"/>
      <c r="F10" s="22">
        <f t="shared" si="0"/>
        <v>1345.5266666666666</v>
      </c>
      <c r="G10" s="22">
        <f t="shared" si="1"/>
        <v>2691.0533333333333</v>
      </c>
    </row>
    <row r="11" spans="2:7" ht="12.75">
      <c r="B11" s="23">
        <v>4</v>
      </c>
      <c r="C11" s="46" t="s">
        <v>24</v>
      </c>
      <c r="D11" s="40">
        <v>84</v>
      </c>
      <c r="E11" s="35"/>
      <c r="F11" s="22">
        <f t="shared" si="0"/>
        <v>28</v>
      </c>
      <c r="G11" s="22">
        <f t="shared" si="1"/>
        <v>56</v>
      </c>
    </row>
    <row r="12" spans="2:7" ht="12.75">
      <c r="B12" s="23">
        <v>5</v>
      </c>
      <c r="C12" s="46" t="s">
        <v>25</v>
      </c>
      <c r="D12" s="41">
        <v>3155.84</v>
      </c>
      <c r="E12" s="47"/>
      <c r="F12" s="22">
        <f t="shared" si="0"/>
        <v>1051.9466666666667</v>
      </c>
      <c r="G12" s="31">
        <f t="shared" si="1"/>
        <v>2103.8933333333334</v>
      </c>
    </row>
    <row r="13" spans="2:7" ht="12.75">
      <c r="B13" s="23">
        <v>6</v>
      </c>
      <c r="C13" s="46" t="s">
        <v>63</v>
      </c>
      <c r="D13" s="41">
        <v>1573.71</v>
      </c>
      <c r="E13" s="34"/>
      <c r="F13" s="22">
        <f t="shared" si="0"/>
        <v>524.57</v>
      </c>
      <c r="G13" s="31">
        <f t="shared" si="1"/>
        <v>1049.1399999999999</v>
      </c>
    </row>
    <row r="14" spans="2:7" ht="12.75">
      <c r="B14" s="23">
        <v>7</v>
      </c>
      <c r="C14" s="46" t="s">
        <v>64</v>
      </c>
      <c r="D14" s="41">
        <v>20857.44</v>
      </c>
      <c r="E14" s="35"/>
      <c r="F14" s="22">
        <f t="shared" si="0"/>
        <v>6952.48</v>
      </c>
      <c r="G14" s="22">
        <f t="shared" si="1"/>
        <v>13904.96</v>
      </c>
    </row>
    <row r="15" spans="2:7" ht="17.25" customHeight="1">
      <c r="B15" s="23">
        <v>8</v>
      </c>
      <c r="C15" s="46" t="s">
        <v>30</v>
      </c>
      <c r="D15" s="40">
        <v>2121.46</v>
      </c>
      <c r="E15" s="35"/>
      <c r="F15" s="22">
        <f t="shared" si="0"/>
        <v>707.1533333333333</v>
      </c>
      <c r="G15" s="22">
        <f t="shared" si="1"/>
        <v>1414.3066666666668</v>
      </c>
    </row>
    <row r="16" spans="2:7" ht="12.75">
      <c r="B16" s="23">
        <v>9</v>
      </c>
      <c r="C16" s="46" t="s">
        <v>33</v>
      </c>
      <c r="D16" s="40">
        <v>11790.93</v>
      </c>
      <c r="E16" s="35"/>
      <c r="F16" s="22">
        <f t="shared" si="0"/>
        <v>3930.31</v>
      </c>
      <c r="G16" s="22">
        <f>D16-F16</f>
        <v>7860.620000000001</v>
      </c>
    </row>
    <row r="17" spans="2:7" ht="18" customHeight="1">
      <c r="B17" s="23">
        <v>10</v>
      </c>
      <c r="C17" s="46" t="s">
        <v>65</v>
      </c>
      <c r="D17" s="41">
        <v>138472.92</v>
      </c>
      <c r="E17" s="47"/>
      <c r="F17" s="22">
        <f t="shared" si="0"/>
        <v>46157.64000000001</v>
      </c>
      <c r="G17" s="31">
        <f>D17-F17</f>
        <v>92315.28</v>
      </c>
    </row>
    <row r="18" spans="2:7" ht="15.75" customHeight="1">
      <c r="B18" s="23">
        <v>11</v>
      </c>
      <c r="C18" s="46" t="s">
        <v>34</v>
      </c>
      <c r="D18" s="40">
        <v>826.15</v>
      </c>
      <c r="E18" s="34"/>
      <c r="F18" s="22">
        <f t="shared" si="0"/>
        <v>275.3833333333333</v>
      </c>
      <c r="G18" s="22">
        <f>D18-F18</f>
        <v>550.7666666666667</v>
      </c>
    </row>
    <row r="19" spans="2:7" ht="15.75" customHeight="1">
      <c r="B19" s="23">
        <v>12</v>
      </c>
      <c r="C19" s="46" t="s">
        <v>35</v>
      </c>
      <c r="D19" s="40">
        <v>32671.8</v>
      </c>
      <c r="E19" s="35"/>
      <c r="F19" s="22">
        <f t="shared" si="0"/>
        <v>10890.6</v>
      </c>
      <c r="G19" s="22">
        <f>D19-F19</f>
        <v>21781.199999999997</v>
      </c>
    </row>
    <row r="20" spans="2:7" ht="12.75">
      <c r="B20" s="23">
        <v>13</v>
      </c>
      <c r="C20" s="46" t="s">
        <v>39</v>
      </c>
      <c r="D20" s="41">
        <v>2163.67</v>
      </c>
      <c r="E20" s="35"/>
      <c r="F20" s="22">
        <f t="shared" si="0"/>
        <v>721.2233333333334</v>
      </c>
      <c r="G20" s="22">
        <f>D20-F20</f>
        <v>1442.4466666666667</v>
      </c>
    </row>
    <row r="21" spans="2:7" ht="12.75">
      <c r="B21" s="23">
        <v>14</v>
      </c>
      <c r="C21" s="46" t="s">
        <v>45</v>
      </c>
      <c r="D21" s="41">
        <v>13365.26</v>
      </c>
      <c r="E21" s="35"/>
      <c r="F21" s="22">
        <f t="shared" si="0"/>
        <v>4455.086666666667</v>
      </c>
      <c r="G21" s="22">
        <f>D21-F21</f>
        <v>8910.173333333332</v>
      </c>
    </row>
    <row r="22" spans="2:7" ht="12.75">
      <c r="B22" s="23">
        <v>15</v>
      </c>
      <c r="C22" s="46" t="s">
        <v>66</v>
      </c>
      <c r="D22" s="41">
        <v>19348.57</v>
      </c>
      <c r="E22" s="35"/>
      <c r="F22" s="22">
        <f t="shared" si="0"/>
        <v>6449.5233333333335</v>
      </c>
      <c r="G22" s="22">
        <f>D22-F22</f>
        <v>12899.046666666665</v>
      </c>
    </row>
    <row r="23" spans="2:7" ht="12.75">
      <c r="B23" s="23">
        <v>16</v>
      </c>
      <c r="C23" s="46" t="s">
        <v>55</v>
      </c>
      <c r="D23" s="40">
        <v>1229.02</v>
      </c>
      <c r="E23" s="35"/>
      <c r="F23" s="22">
        <f t="shared" si="0"/>
        <v>409.67333333333335</v>
      </c>
      <c r="G23" s="22">
        <f>D23-F23</f>
        <v>819.3466666666666</v>
      </c>
    </row>
    <row r="24" spans="2:7" ht="26.25" customHeight="1">
      <c r="B24" s="13"/>
      <c r="C24" s="5"/>
      <c r="D24" s="6">
        <f>SUM(D8:D23)</f>
        <v>533891.15</v>
      </c>
      <c r="E24" s="6"/>
      <c r="F24" s="6">
        <f>SUM(F8:F23)</f>
        <v>177963.7166666667</v>
      </c>
      <c r="G24" s="6">
        <f>SUM(G8:G23)</f>
        <v>355927.4333333334</v>
      </c>
    </row>
    <row r="25" spans="3:4" ht="4.5" customHeight="1">
      <c r="C25" s="1"/>
      <c r="D25" s="7"/>
    </row>
    <row r="26" spans="3:4" ht="26.25" customHeight="1" hidden="1">
      <c r="C26" s="1"/>
      <c r="D26" s="7"/>
    </row>
    <row r="27" spans="3:4" ht="12.75" hidden="1">
      <c r="C27" s="10"/>
      <c r="D27" s="9"/>
    </row>
    <row r="28" spans="3:4" ht="17.25" customHeight="1">
      <c r="C28" s="57" t="s">
        <v>3</v>
      </c>
      <c r="D28" s="57"/>
    </row>
    <row r="29" spans="3:4" ht="11.25" customHeight="1">
      <c r="C29" s="57" t="s">
        <v>4</v>
      </c>
      <c r="D29" s="57"/>
    </row>
    <row r="30" spans="3:4" ht="12.75">
      <c r="C30" s="10"/>
      <c r="D30" s="10"/>
    </row>
    <row r="31" spans="3:4" ht="12.75">
      <c r="C31" s="10"/>
      <c r="D31" s="9"/>
    </row>
    <row r="32" spans="3:4" ht="12.75">
      <c r="C32" s="10"/>
      <c r="D32" s="9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</sheetData>
  <sheetProtection/>
  <mergeCells count="11">
    <mergeCell ref="B5:G5"/>
    <mergeCell ref="D1:H1"/>
    <mergeCell ref="D2:H2"/>
    <mergeCell ref="D3:H3"/>
    <mergeCell ref="D4:H4"/>
    <mergeCell ref="E6:E7"/>
    <mergeCell ref="F6:G6"/>
    <mergeCell ref="C28:D28"/>
    <mergeCell ref="C29:D29"/>
    <mergeCell ref="B6:B7"/>
    <mergeCell ref="D6:D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7.00390625" style="0" customWidth="1"/>
    <col min="2" max="2" width="25.28125" style="0" customWidth="1"/>
    <col min="3" max="3" width="12.7109375" style="0" customWidth="1"/>
    <col min="4" max="4" width="10.7109375" style="0" customWidth="1"/>
    <col min="5" max="5" width="12.8515625" style="0" customWidth="1"/>
    <col min="6" max="6" width="12.00390625" style="0" customWidth="1"/>
    <col min="7" max="7" width="11.8515625" style="0" customWidth="1"/>
    <col min="8" max="8" width="12.7109375" style="0" customWidth="1"/>
    <col min="10" max="10" width="15.57421875" style="0" customWidth="1"/>
  </cols>
  <sheetData>
    <row r="1" spans="5:8" ht="12.75">
      <c r="E1" s="56" t="s">
        <v>16</v>
      </c>
      <c r="F1" s="56"/>
      <c r="G1" s="56"/>
      <c r="H1" s="56"/>
    </row>
    <row r="2" spans="4:8" ht="12.75">
      <c r="D2" s="56" t="s">
        <v>70</v>
      </c>
      <c r="E2" s="56"/>
      <c r="F2" s="56"/>
      <c r="G2" s="56"/>
      <c r="H2" s="56"/>
    </row>
    <row r="3" spans="4:8" ht="12.75">
      <c r="D3" s="56" t="s">
        <v>6</v>
      </c>
      <c r="E3" s="56"/>
      <c r="F3" s="56"/>
      <c r="G3" s="56"/>
      <c r="H3" s="56"/>
    </row>
    <row r="4" spans="4:8" ht="12.75">
      <c r="D4" s="56" t="s">
        <v>75</v>
      </c>
      <c r="E4" s="56"/>
      <c r="F4" s="56"/>
      <c r="G4" s="56"/>
      <c r="H4" s="56"/>
    </row>
    <row r="5" spans="1:10" ht="28.5" customHeight="1">
      <c r="A5" s="55" t="s">
        <v>76</v>
      </c>
      <c r="B5" s="55"/>
      <c r="C5" s="55"/>
      <c r="D5" s="55"/>
      <c r="E5" s="55"/>
      <c r="F5" s="55"/>
      <c r="G5" s="55"/>
      <c r="H5" s="55"/>
      <c r="J5" t="s">
        <v>80</v>
      </c>
    </row>
    <row r="6" spans="1:10" ht="33.75" customHeight="1">
      <c r="A6" s="58" t="s">
        <v>5</v>
      </c>
      <c r="B6" s="2" t="s">
        <v>0</v>
      </c>
      <c r="C6" s="67" t="s">
        <v>11</v>
      </c>
      <c r="D6" s="62" t="s">
        <v>13</v>
      </c>
      <c r="E6" s="64" t="s">
        <v>10</v>
      </c>
      <c r="F6" s="71"/>
      <c r="G6" s="71"/>
      <c r="H6" s="71"/>
      <c r="I6" s="29"/>
      <c r="J6" s="27">
        <v>3</v>
      </c>
    </row>
    <row r="7" spans="1:10" ht="30.75" customHeight="1">
      <c r="A7" s="69"/>
      <c r="B7" s="36" t="s">
        <v>1</v>
      </c>
      <c r="C7" s="68"/>
      <c r="D7" s="70"/>
      <c r="E7" s="19">
        <v>2026</v>
      </c>
      <c r="F7" s="19">
        <v>2027</v>
      </c>
      <c r="G7" s="19">
        <v>2028</v>
      </c>
      <c r="H7" s="14">
        <v>2029</v>
      </c>
      <c r="I7" s="29"/>
      <c r="J7" s="29" t="s">
        <v>78</v>
      </c>
    </row>
    <row r="8" spans="1:10" ht="12.75">
      <c r="A8" s="26">
        <v>1</v>
      </c>
      <c r="B8" s="38" t="s">
        <v>20</v>
      </c>
      <c r="C8" s="39">
        <v>14105.92</v>
      </c>
      <c r="D8" s="12" t="s">
        <v>77</v>
      </c>
      <c r="E8" s="22">
        <f>C8/$J$6/12*4</f>
        <v>1567.3244444444445</v>
      </c>
      <c r="F8" s="22">
        <f aca="true" t="shared" si="0" ref="F8:F49">C8/$J$6</f>
        <v>4701.973333333333</v>
      </c>
      <c r="G8" s="22">
        <f aca="true" t="shared" si="1" ref="G8:G49">C8/$J$6</f>
        <v>4701.973333333333</v>
      </c>
      <c r="H8" s="22">
        <f>C8-E8-F8-G8</f>
        <v>3134.648888888889</v>
      </c>
      <c r="I8" s="29"/>
      <c r="J8" s="29" t="s">
        <v>79</v>
      </c>
    </row>
    <row r="9" spans="1:10" ht="15" customHeight="1">
      <c r="A9" s="26">
        <v>2</v>
      </c>
      <c r="B9" s="38" t="s">
        <v>21</v>
      </c>
      <c r="C9" s="40">
        <v>1933117.74</v>
      </c>
      <c r="D9" s="12"/>
      <c r="E9" s="22">
        <f>C9/$J$6/12*3</f>
        <v>161093.145</v>
      </c>
      <c r="F9" s="22">
        <f t="shared" si="0"/>
        <v>644372.58</v>
      </c>
      <c r="G9" s="22">
        <f t="shared" si="1"/>
        <v>644372.58</v>
      </c>
      <c r="H9" s="22">
        <f aca="true" t="shared" si="2" ref="H9:H49">C9-E9-F9-G9</f>
        <v>483279.4350000002</v>
      </c>
      <c r="I9" s="29"/>
      <c r="J9" s="29"/>
    </row>
    <row r="10" spans="1:10" ht="17.25" customHeight="1">
      <c r="A10" s="26">
        <v>3</v>
      </c>
      <c r="B10" s="38" t="s">
        <v>22</v>
      </c>
      <c r="C10" s="40">
        <v>172.28</v>
      </c>
      <c r="D10" s="12"/>
      <c r="E10" s="22">
        <f aca="true" t="shared" si="3" ref="E10:E49">C10/$J$6/12*3</f>
        <v>14.356666666666667</v>
      </c>
      <c r="F10" s="22">
        <f t="shared" si="0"/>
        <v>57.42666666666667</v>
      </c>
      <c r="G10" s="22">
        <f t="shared" si="1"/>
        <v>57.42666666666667</v>
      </c>
      <c r="H10" s="22">
        <f t="shared" si="2"/>
        <v>43.07</v>
      </c>
      <c r="I10" s="29"/>
      <c r="J10" s="29"/>
    </row>
    <row r="11" spans="1:10" ht="24">
      <c r="A11" s="26">
        <v>4</v>
      </c>
      <c r="B11" s="38" t="s">
        <v>23</v>
      </c>
      <c r="C11" s="40">
        <v>985.29</v>
      </c>
      <c r="D11" s="12"/>
      <c r="E11" s="22">
        <f t="shared" si="3"/>
        <v>82.1075</v>
      </c>
      <c r="F11" s="22">
        <f t="shared" si="0"/>
        <v>328.43</v>
      </c>
      <c r="G11" s="22">
        <f t="shared" si="1"/>
        <v>328.43</v>
      </c>
      <c r="H11" s="22">
        <f t="shared" si="2"/>
        <v>246.32250000000005</v>
      </c>
      <c r="I11" s="29"/>
      <c r="J11" s="29"/>
    </row>
    <row r="12" spans="1:10" ht="18" customHeight="1">
      <c r="A12" s="26">
        <v>5</v>
      </c>
      <c r="B12" s="38" t="s">
        <v>24</v>
      </c>
      <c r="C12" s="41">
        <v>3546.74</v>
      </c>
      <c r="D12" s="12"/>
      <c r="E12" s="22">
        <f t="shared" si="3"/>
        <v>295.56166666666667</v>
      </c>
      <c r="F12" s="22">
        <f t="shared" si="0"/>
        <v>1182.2466666666667</v>
      </c>
      <c r="G12" s="22">
        <f t="shared" si="1"/>
        <v>1182.2466666666667</v>
      </c>
      <c r="H12" s="22">
        <f t="shared" si="2"/>
        <v>886.6849999999997</v>
      </c>
      <c r="I12" s="29"/>
      <c r="J12" s="29"/>
    </row>
    <row r="13" spans="1:10" ht="12.75">
      <c r="A13" s="26">
        <v>6</v>
      </c>
      <c r="B13" s="38" t="s">
        <v>25</v>
      </c>
      <c r="C13" s="41">
        <v>2262.33</v>
      </c>
      <c r="D13" s="12"/>
      <c r="E13" s="22">
        <f t="shared" si="3"/>
        <v>188.5275</v>
      </c>
      <c r="F13" s="22">
        <f t="shared" si="0"/>
        <v>754.11</v>
      </c>
      <c r="G13" s="22">
        <f t="shared" si="1"/>
        <v>754.11</v>
      </c>
      <c r="H13" s="22">
        <f t="shared" si="2"/>
        <v>565.5824999999996</v>
      </c>
      <c r="I13" s="29"/>
      <c r="J13" s="29"/>
    </row>
    <row r="14" spans="1:10" ht="12.75">
      <c r="A14" s="26">
        <v>7</v>
      </c>
      <c r="B14" s="38" t="s">
        <v>26</v>
      </c>
      <c r="C14" s="40">
        <v>666.36</v>
      </c>
      <c r="D14" s="26"/>
      <c r="E14" s="22">
        <f t="shared" si="3"/>
        <v>55.53</v>
      </c>
      <c r="F14" s="42">
        <f t="shared" si="0"/>
        <v>222.12</v>
      </c>
      <c r="G14" s="42">
        <f t="shared" si="1"/>
        <v>222.12</v>
      </c>
      <c r="H14" s="22">
        <f t="shared" si="2"/>
        <v>166.59000000000003</v>
      </c>
      <c r="I14" s="28"/>
      <c r="J14" s="29"/>
    </row>
    <row r="15" spans="1:10" ht="12.75">
      <c r="A15" s="26">
        <v>8</v>
      </c>
      <c r="B15" s="38" t="s">
        <v>27</v>
      </c>
      <c r="C15" s="41">
        <v>44506.2</v>
      </c>
      <c r="D15" s="26"/>
      <c r="E15" s="22">
        <f t="shared" si="3"/>
        <v>3708.85</v>
      </c>
      <c r="F15" s="42">
        <f t="shared" si="0"/>
        <v>14835.4</v>
      </c>
      <c r="G15" s="42">
        <f t="shared" si="1"/>
        <v>14835.4</v>
      </c>
      <c r="H15" s="22">
        <f t="shared" si="2"/>
        <v>11126.549999999997</v>
      </c>
      <c r="I15" s="28"/>
      <c r="J15" s="29"/>
    </row>
    <row r="16" spans="1:10" ht="12.75" customHeight="1">
      <c r="A16" s="26">
        <v>9</v>
      </c>
      <c r="B16" s="38" t="s">
        <v>61</v>
      </c>
      <c r="C16" s="41">
        <v>288161.69</v>
      </c>
      <c r="D16" s="26"/>
      <c r="E16" s="22">
        <f t="shared" si="3"/>
        <v>24013.474166666667</v>
      </c>
      <c r="F16" s="42">
        <f t="shared" si="0"/>
        <v>96053.89666666667</v>
      </c>
      <c r="G16" s="42">
        <f t="shared" si="1"/>
        <v>96053.89666666667</v>
      </c>
      <c r="H16" s="22">
        <f t="shared" si="2"/>
        <v>72040.42249999999</v>
      </c>
      <c r="I16" s="28"/>
      <c r="J16" s="29"/>
    </row>
    <row r="17" spans="1:10" ht="24">
      <c r="A17" s="26">
        <v>10</v>
      </c>
      <c r="B17" s="38" t="s">
        <v>28</v>
      </c>
      <c r="C17" s="40">
        <v>507.46</v>
      </c>
      <c r="D17" s="26"/>
      <c r="E17" s="22">
        <f t="shared" si="3"/>
        <v>42.288333333333334</v>
      </c>
      <c r="F17" s="42">
        <f t="shared" si="0"/>
        <v>169.15333333333334</v>
      </c>
      <c r="G17" s="42">
        <f t="shared" si="1"/>
        <v>169.15333333333334</v>
      </c>
      <c r="H17" s="22">
        <f t="shared" si="2"/>
        <v>126.86499999999998</v>
      </c>
      <c r="I17" s="28"/>
      <c r="J17" s="29"/>
    </row>
    <row r="18" spans="1:10" ht="15" customHeight="1">
      <c r="A18" s="26">
        <v>11</v>
      </c>
      <c r="B18" s="38" t="s">
        <v>29</v>
      </c>
      <c r="C18" s="41">
        <v>3930.67</v>
      </c>
      <c r="D18" s="26"/>
      <c r="E18" s="22">
        <f t="shared" si="3"/>
        <v>327.55583333333334</v>
      </c>
      <c r="F18" s="42">
        <f t="shared" si="0"/>
        <v>1310.2233333333334</v>
      </c>
      <c r="G18" s="42">
        <f t="shared" si="1"/>
        <v>1310.2233333333334</v>
      </c>
      <c r="H18" s="22">
        <f t="shared" si="2"/>
        <v>982.6675</v>
      </c>
      <c r="I18" s="28"/>
      <c r="J18" s="29"/>
    </row>
    <row r="19" spans="1:10" ht="12.75">
      <c r="A19" s="26">
        <v>12</v>
      </c>
      <c r="B19" s="38" t="s">
        <v>30</v>
      </c>
      <c r="C19" s="40">
        <v>2864.84</v>
      </c>
      <c r="D19" s="12"/>
      <c r="E19" s="22">
        <f t="shared" si="3"/>
        <v>238.73666666666668</v>
      </c>
      <c r="F19" s="22">
        <f t="shared" si="0"/>
        <v>954.9466666666667</v>
      </c>
      <c r="G19" s="22">
        <f t="shared" si="1"/>
        <v>954.9466666666667</v>
      </c>
      <c r="H19" s="22">
        <f t="shared" si="2"/>
        <v>716.21</v>
      </c>
      <c r="I19" s="29"/>
      <c r="J19" s="29"/>
    </row>
    <row r="20" spans="1:10" ht="19.5" customHeight="1">
      <c r="A20" s="26">
        <v>13</v>
      </c>
      <c r="B20" s="38" t="s">
        <v>31</v>
      </c>
      <c r="C20" s="41">
        <v>9705.1</v>
      </c>
      <c r="D20" s="12"/>
      <c r="E20" s="22">
        <f t="shared" si="3"/>
        <v>808.7583333333333</v>
      </c>
      <c r="F20" s="22">
        <f t="shared" si="0"/>
        <v>3235.0333333333333</v>
      </c>
      <c r="G20" s="22">
        <f t="shared" si="1"/>
        <v>3235.0333333333333</v>
      </c>
      <c r="H20" s="22">
        <f t="shared" si="2"/>
        <v>2426.275000000001</v>
      </c>
      <c r="I20" s="29"/>
      <c r="J20" s="29"/>
    </row>
    <row r="21" spans="1:10" ht="17.25" customHeight="1">
      <c r="A21" s="26">
        <v>14</v>
      </c>
      <c r="B21" s="38" t="s">
        <v>32</v>
      </c>
      <c r="C21" s="41">
        <v>1260</v>
      </c>
      <c r="D21" s="12"/>
      <c r="E21" s="22">
        <f t="shared" si="3"/>
        <v>105</v>
      </c>
      <c r="F21" s="22">
        <f t="shared" si="0"/>
        <v>420</v>
      </c>
      <c r="G21" s="22">
        <f t="shared" si="1"/>
        <v>420</v>
      </c>
      <c r="H21" s="22">
        <f t="shared" si="2"/>
        <v>315</v>
      </c>
      <c r="I21" s="29"/>
      <c r="J21" s="29"/>
    </row>
    <row r="22" spans="1:10" ht="13.5" customHeight="1">
      <c r="A22" s="26">
        <v>15</v>
      </c>
      <c r="B22" s="38" t="s">
        <v>33</v>
      </c>
      <c r="C22" s="40">
        <v>7368.72</v>
      </c>
      <c r="D22" s="12"/>
      <c r="E22" s="22">
        <f t="shared" si="3"/>
        <v>614.0600000000001</v>
      </c>
      <c r="F22" s="22">
        <f t="shared" si="0"/>
        <v>2456.2400000000002</v>
      </c>
      <c r="G22" s="22">
        <f t="shared" si="1"/>
        <v>2456.2400000000002</v>
      </c>
      <c r="H22" s="22">
        <f t="shared" si="2"/>
        <v>1842.1799999999998</v>
      </c>
      <c r="I22" s="29"/>
      <c r="J22" s="29"/>
    </row>
    <row r="23" spans="1:10" ht="19.5" customHeight="1">
      <c r="A23" s="26">
        <v>16</v>
      </c>
      <c r="B23" s="38" t="s">
        <v>34</v>
      </c>
      <c r="C23" s="41">
        <v>3163.96</v>
      </c>
      <c r="D23" s="12"/>
      <c r="E23" s="22">
        <f t="shared" si="3"/>
        <v>263.66333333333336</v>
      </c>
      <c r="F23" s="22">
        <f t="shared" si="0"/>
        <v>1054.6533333333334</v>
      </c>
      <c r="G23" s="22">
        <f t="shared" si="1"/>
        <v>1054.6533333333334</v>
      </c>
      <c r="H23" s="22">
        <f t="shared" si="2"/>
        <v>790.9899999999998</v>
      </c>
      <c r="I23" s="29"/>
      <c r="J23" s="29"/>
    </row>
    <row r="24" spans="1:10" ht="17.25" customHeight="1">
      <c r="A24" s="26">
        <v>17</v>
      </c>
      <c r="B24" s="38" t="s">
        <v>35</v>
      </c>
      <c r="C24" s="41">
        <v>61269.57</v>
      </c>
      <c r="D24" s="12"/>
      <c r="E24" s="22">
        <f t="shared" si="3"/>
        <v>5105.7975</v>
      </c>
      <c r="F24" s="22">
        <f t="shared" si="0"/>
        <v>20423.19</v>
      </c>
      <c r="G24" s="22">
        <f t="shared" si="1"/>
        <v>20423.19</v>
      </c>
      <c r="H24" s="22">
        <f t="shared" si="2"/>
        <v>15317.392500000005</v>
      </c>
      <c r="I24" s="29"/>
      <c r="J24" s="29"/>
    </row>
    <row r="25" spans="1:11" ht="18" customHeight="1">
      <c r="A25" s="26">
        <v>18</v>
      </c>
      <c r="B25" s="38" t="s">
        <v>36</v>
      </c>
      <c r="C25" s="41">
        <v>5512.9</v>
      </c>
      <c r="D25" s="24"/>
      <c r="E25" s="22">
        <f t="shared" si="3"/>
        <v>459.4083333333333</v>
      </c>
      <c r="F25" s="22">
        <f t="shared" si="0"/>
        <v>1837.6333333333332</v>
      </c>
      <c r="G25" s="22">
        <f t="shared" si="1"/>
        <v>1837.6333333333332</v>
      </c>
      <c r="H25" s="22">
        <f t="shared" si="2"/>
        <v>1378.2250000000004</v>
      </c>
      <c r="I25" s="28"/>
      <c r="J25" s="30"/>
      <c r="K25" s="11"/>
    </row>
    <row r="26" spans="1:11" ht="24" customHeight="1">
      <c r="A26" s="26">
        <v>19</v>
      </c>
      <c r="B26" s="38" t="s">
        <v>37</v>
      </c>
      <c r="C26" s="41">
        <v>1770</v>
      </c>
      <c r="D26" s="26"/>
      <c r="E26" s="22">
        <f t="shared" si="3"/>
        <v>147.5</v>
      </c>
      <c r="F26" s="22">
        <f t="shared" si="0"/>
        <v>590</v>
      </c>
      <c r="G26" s="22">
        <f t="shared" si="1"/>
        <v>590</v>
      </c>
      <c r="H26" s="22">
        <f t="shared" si="2"/>
        <v>442.5</v>
      </c>
      <c r="I26" s="28"/>
      <c r="J26" s="30"/>
      <c r="K26" s="11"/>
    </row>
    <row r="27" spans="1:11" ht="18" customHeight="1">
      <c r="A27" s="26">
        <v>20</v>
      </c>
      <c r="B27" s="38" t="s">
        <v>38</v>
      </c>
      <c r="C27" s="41">
        <v>9943.21</v>
      </c>
      <c r="D27" s="12"/>
      <c r="E27" s="22">
        <f t="shared" si="3"/>
        <v>828.6008333333334</v>
      </c>
      <c r="F27" s="22">
        <f t="shared" si="0"/>
        <v>3314.403333333333</v>
      </c>
      <c r="G27" s="22">
        <f t="shared" si="1"/>
        <v>3314.403333333333</v>
      </c>
      <c r="H27" s="22">
        <f t="shared" si="2"/>
        <v>2485.8024999999984</v>
      </c>
      <c r="I27" s="29"/>
      <c r="J27" s="30"/>
      <c r="K27" s="11"/>
    </row>
    <row r="28" spans="1:11" ht="13.5" customHeight="1">
      <c r="A28" s="26">
        <v>21</v>
      </c>
      <c r="B28" s="38" t="s">
        <v>39</v>
      </c>
      <c r="C28" s="41">
        <v>3076.92</v>
      </c>
      <c r="D28" s="12"/>
      <c r="E28" s="22">
        <f t="shared" si="3"/>
        <v>256.41</v>
      </c>
      <c r="F28" s="22">
        <f t="shared" si="0"/>
        <v>1025.64</v>
      </c>
      <c r="G28" s="22">
        <f t="shared" si="1"/>
        <v>1025.64</v>
      </c>
      <c r="H28" s="22">
        <f t="shared" si="2"/>
        <v>769.23</v>
      </c>
      <c r="I28" s="29"/>
      <c r="J28" s="30"/>
      <c r="K28" s="11"/>
    </row>
    <row r="29" spans="1:10" ht="24.75" customHeight="1">
      <c r="A29" s="26">
        <v>22</v>
      </c>
      <c r="B29" s="38" t="s">
        <v>40</v>
      </c>
      <c r="C29" s="41">
        <v>1630.46</v>
      </c>
      <c r="D29" s="12"/>
      <c r="E29" s="22">
        <f t="shared" si="3"/>
        <v>135.87166666666667</v>
      </c>
      <c r="F29" s="22">
        <f t="shared" si="0"/>
        <v>543.4866666666667</v>
      </c>
      <c r="G29" s="22">
        <f t="shared" si="1"/>
        <v>543.4866666666667</v>
      </c>
      <c r="H29" s="22">
        <f t="shared" si="2"/>
        <v>407.615</v>
      </c>
      <c r="I29" s="29"/>
      <c r="J29" s="29"/>
    </row>
    <row r="30" spans="1:10" ht="22.5" customHeight="1">
      <c r="A30" s="26">
        <v>23</v>
      </c>
      <c r="B30" s="38" t="s">
        <v>41</v>
      </c>
      <c r="C30" s="41">
        <v>26139.54</v>
      </c>
      <c r="D30" s="12"/>
      <c r="E30" s="22">
        <f t="shared" si="3"/>
        <v>2178.295</v>
      </c>
      <c r="F30" s="22">
        <f t="shared" si="0"/>
        <v>8713.18</v>
      </c>
      <c r="G30" s="22">
        <f t="shared" si="1"/>
        <v>8713.18</v>
      </c>
      <c r="H30" s="22">
        <f t="shared" si="2"/>
        <v>6534.885000000002</v>
      </c>
      <c r="I30" s="29"/>
      <c r="J30" s="29"/>
    </row>
    <row r="31" spans="1:10" ht="18.75" customHeight="1">
      <c r="A31" s="26">
        <v>24</v>
      </c>
      <c r="B31" s="38" t="s">
        <v>42</v>
      </c>
      <c r="C31" s="41">
        <v>2652.41</v>
      </c>
      <c r="D31" s="12"/>
      <c r="E31" s="22">
        <f t="shared" si="3"/>
        <v>221.0341666666667</v>
      </c>
      <c r="F31" s="22">
        <f t="shared" si="0"/>
        <v>884.1366666666667</v>
      </c>
      <c r="G31" s="22">
        <f t="shared" si="1"/>
        <v>884.1366666666667</v>
      </c>
      <c r="H31" s="22">
        <f t="shared" si="2"/>
        <v>663.1024999999996</v>
      </c>
      <c r="I31" s="29"/>
      <c r="J31" s="29"/>
    </row>
    <row r="32" spans="1:10" ht="24.75" customHeight="1">
      <c r="A32" s="26">
        <v>25</v>
      </c>
      <c r="B32" s="38" t="s">
        <v>43</v>
      </c>
      <c r="C32" s="40">
        <v>50</v>
      </c>
      <c r="D32" s="12"/>
      <c r="E32" s="22">
        <f t="shared" si="3"/>
        <v>4.166666666666667</v>
      </c>
      <c r="F32" s="22">
        <f t="shared" si="0"/>
        <v>16.666666666666668</v>
      </c>
      <c r="G32" s="22">
        <f t="shared" si="1"/>
        <v>16.666666666666668</v>
      </c>
      <c r="H32" s="22">
        <f t="shared" si="2"/>
        <v>12.5</v>
      </c>
      <c r="I32" s="29"/>
      <c r="J32" s="29"/>
    </row>
    <row r="33" spans="1:10" ht="26.25" customHeight="1">
      <c r="A33" s="26">
        <v>26</v>
      </c>
      <c r="B33" s="38" t="s">
        <v>44</v>
      </c>
      <c r="C33" s="41">
        <v>1759.33</v>
      </c>
      <c r="D33" s="12"/>
      <c r="E33" s="22">
        <f t="shared" si="3"/>
        <v>146.61083333333332</v>
      </c>
      <c r="F33" s="22">
        <f t="shared" si="0"/>
        <v>586.4433333333333</v>
      </c>
      <c r="G33" s="22">
        <f t="shared" si="1"/>
        <v>586.4433333333333</v>
      </c>
      <c r="H33" s="22">
        <f t="shared" si="2"/>
        <v>439.83249999999987</v>
      </c>
      <c r="I33" s="29"/>
      <c r="J33" s="29"/>
    </row>
    <row r="34" spans="1:10" ht="12.75">
      <c r="A34" s="26">
        <v>27</v>
      </c>
      <c r="B34" s="38" t="s">
        <v>45</v>
      </c>
      <c r="C34" s="41">
        <v>6868.75</v>
      </c>
      <c r="D34" s="12"/>
      <c r="E34" s="22">
        <f t="shared" si="3"/>
        <v>572.3958333333334</v>
      </c>
      <c r="F34" s="22">
        <f t="shared" si="0"/>
        <v>2289.5833333333335</v>
      </c>
      <c r="G34" s="22">
        <f t="shared" si="1"/>
        <v>2289.5833333333335</v>
      </c>
      <c r="H34" s="22">
        <f t="shared" si="2"/>
        <v>1717.1875</v>
      </c>
      <c r="I34" s="29"/>
      <c r="J34" s="29"/>
    </row>
    <row r="35" spans="1:10" ht="26.25" customHeight="1">
      <c r="A35" s="26">
        <v>28</v>
      </c>
      <c r="B35" s="38" t="s">
        <v>46</v>
      </c>
      <c r="C35" s="41">
        <v>1792.4</v>
      </c>
      <c r="D35" s="12"/>
      <c r="E35" s="22">
        <f t="shared" si="3"/>
        <v>149.36666666666667</v>
      </c>
      <c r="F35" s="22">
        <f t="shared" si="0"/>
        <v>597.4666666666667</v>
      </c>
      <c r="G35" s="22">
        <f t="shared" si="1"/>
        <v>597.4666666666667</v>
      </c>
      <c r="H35" s="22">
        <f t="shared" si="2"/>
        <v>448.0999999999999</v>
      </c>
      <c r="I35" s="29"/>
      <c r="J35" s="29"/>
    </row>
    <row r="36" spans="1:10" ht="14.25" customHeight="1">
      <c r="A36" s="26">
        <v>29</v>
      </c>
      <c r="B36" s="38" t="s">
        <v>47</v>
      </c>
      <c r="C36" s="41">
        <v>71443.01</v>
      </c>
      <c r="D36" s="12"/>
      <c r="E36" s="22">
        <f t="shared" si="3"/>
        <v>5953.5841666666665</v>
      </c>
      <c r="F36" s="22">
        <f t="shared" si="0"/>
        <v>23814.336666666666</v>
      </c>
      <c r="G36" s="22">
        <f t="shared" si="1"/>
        <v>23814.336666666666</v>
      </c>
      <c r="H36" s="22">
        <f t="shared" si="2"/>
        <v>17860.75249999999</v>
      </c>
      <c r="I36" s="29"/>
      <c r="J36" s="29"/>
    </row>
    <row r="37" spans="1:10" ht="16.5" customHeight="1">
      <c r="A37" s="26">
        <v>30</v>
      </c>
      <c r="B37" s="38" t="s">
        <v>48</v>
      </c>
      <c r="C37" s="43">
        <v>364.76</v>
      </c>
      <c r="D37" s="12"/>
      <c r="E37" s="22">
        <f t="shared" si="3"/>
        <v>30.396666666666665</v>
      </c>
      <c r="F37" s="22">
        <f t="shared" si="0"/>
        <v>121.58666666666666</v>
      </c>
      <c r="G37" s="22">
        <f t="shared" si="1"/>
        <v>121.58666666666666</v>
      </c>
      <c r="H37" s="22">
        <f t="shared" si="2"/>
        <v>91.19000000000004</v>
      </c>
      <c r="I37" s="29"/>
      <c r="J37" s="29"/>
    </row>
    <row r="38" spans="1:10" ht="12.75">
      <c r="A38" s="26">
        <v>31</v>
      </c>
      <c r="B38" s="38" t="s">
        <v>49</v>
      </c>
      <c r="C38" s="41">
        <v>27131.59</v>
      </c>
      <c r="D38" s="12"/>
      <c r="E38" s="22">
        <f t="shared" si="3"/>
        <v>2260.965833333333</v>
      </c>
      <c r="F38" s="22">
        <f t="shared" si="0"/>
        <v>9043.863333333333</v>
      </c>
      <c r="G38" s="22">
        <f t="shared" si="1"/>
        <v>9043.863333333333</v>
      </c>
      <c r="H38" s="22">
        <f t="shared" si="2"/>
        <v>6782.897500000003</v>
      </c>
      <c r="I38" s="29"/>
      <c r="J38" s="29"/>
    </row>
    <row r="39" spans="1:10" ht="12.75">
      <c r="A39" s="26">
        <v>32</v>
      </c>
      <c r="B39" s="38" t="s">
        <v>50</v>
      </c>
      <c r="C39" s="44">
        <v>7380.86</v>
      </c>
      <c r="D39" s="12"/>
      <c r="E39" s="22">
        <f t="shared" si="3"/>
        <v>615.0716666666666</v>
      </c>
      <c r="F39" s="22">
        <f t="shared" si="0"/>
        <v>2460.2866666666664</v>
      </c>
      <c r="G39" s="22">
        <f t="shared" si="1"/>
        <v>2460.2866666666664</v>
      </c>
      <c r="H39" s="22">
        <f t="shared" si="2"/>
        <v>1845.2150000000006</v>
      </c>
      <c r="I39" s="29"/>
      <c r="J39" s="29"/>
    </row>
    <row r="40" spans="1:10" ht="12.75">
      <c r="A40" s="26">
        <v>33</v>
      </c>
      <c r="B40" s="38" t="s">
        <v>51</v>
      </c>
      <c r="C40" s="43">
        <v>351319.46</v>
      </c>
      <c r="D40" s="12"/>
      <c r="E40" s="22">
        <f t="shared" si="3"/>
        <v>29276.621666666666</v>
      </c>
      <c r="F40" s="22">
        <f t="shared" si="0"/>
        <v>117106.48666666668</v>
      </c>
      <c r="G40" s="22">
        <f t="shared" si="1"/>
        <v>117106.48666666668</v>
      </c>
      <c r="H40" s="22">
        <f t="shared" si="2"/>
        <v>87829.865</v>
      </c>
      <c r="I40" s="29"/>
      <c r="J40" s="29"/>
    </row>
    <row r="41" spans="1:10" ht="12.75">
      <c r="A41" s="26">
        <v>34</v>
      </c>
      <c r="B41" s="38" t="s">
        <v>52</v>
      </c>
      <c r="C41" s="40">
        <v>128783.07</v>
      </c>
      <c r="D41" s="12"/>
      <c r="E41" s="22">
        <f t="shared" si="3"/>
        <v>10731.9225</v>
      </c>
      <c r="F41" s="22">
        <f t="shared" si="0"/>
        <v>42927.69</v>
      </c>
      <c r="G41" s="22">
        <f t="shared" si="1"/>
        <v>42927.69</v>
      </c>
      <c r="H41" s="22">
        <f t="shared" si="2"/>
        <v>32195.7675</v>
      </c>
      <c r="I41" s="29"/>
      <c r="J41" s="29"/>
    </row>
    <row r="42" spans="1:10" ht="12.75">
      <c r="A42" s="26">
        <v>35</v>
      </c>
      <c r="B42" s="38" t="s">
        <v>53</v>
      </c>
      <c r="C42" s="40">
        <v>20495.74</v>
      </c>
      <c r="D42" s="12"/>
      <c r="E42" s="22">
        <f t="shared" si="3"/>
        <v>1707.9783333333335</v>
      </c>
      <c r="F42" s="22">
        <f t="shared" si="0"/>
        <v>6831.913333333334</v>
      </c>
      <c r="G42" s="22">
        <f t="shared" si="1"/>
        <v>6831.913333333334</v>
      </c>
      <c r="H42" s="22">
        <f t="shared" si="2"/>
        <v>5123.935000000001</v>
      </c>
      <c r="I42" s="29"/>
      <c r="J42" s="29"/>
    </row>
    <row r="43" spans="1:10" ht="24">
      <c r="A43" s="26">
        <v>36</v>
      </c>
      <c r="B43" s="38" t="s">
        <v>54</v>
      </c>
      <c r="C43" s="40">
        <v>2152.91</v>
      </c>
      <c r="D43" s="12"/>
      <c r="E43" s="22">
        <f t="shared" si="3"/>
        <v>179.40916666666666</v>
      </c>
      <c r="F43" s="22">
        <f t="shared" si="0"/>
        <v>717.6366666666667</v>
      </c>
      <c r="G43" s="22">
        <f t="shared" si="1"/>
        <v>717.6366666666667</v>
      </c>
      <c r="H43" s="22">
        <f t="shared" si="2"/>
        <v>538.2275000000001</v>
      </c>
      <c r="I43" s="29"/>
      <c r="J43" s="29"/>
    </row>
    <row r="44" spans="1:10" ht="14.25" customHeight="1">
      <c r="A44" s="26">
        <v>37</v>
      </c>
      <c r="B44" s="38" t="s">
        <v>55</v>
      </c>
      <c r="C44" s="40">
        <v>670.2</v>
      </c>
      <c r="D44" s="12"/>
      <c r="E44" s="22">
        <f t="shared" si="3"/>
        <v>55.85</v>
      </c>
      <c r="F44" s="22">
        <f t="shared" si="0"/>
        <v>223.4</v>
      </c>
      <c r="G44" s="22">
        <f t="shared" si="1"/>
        <v>223.4</v>
      </c>
      <c r="H44" s="22">
        <f t="shared" si="2"/>
        <v>167.55000000000004</v>
      </c>
      <c r="I44" s="29"/>
      <c r="J44" s="29"/>
    </row>
    <row r="45" spans="1:10" ht="16.5" customHeight="1">
      <c r="A45" s="26">
        <v>38</v>
      </c>
      <c r="B45" s="38" t="s">
        <v>56</v>
      </c>
      <c r="C45" s="40">
        <v>14808.71</v>
      </c>
      <c r="D45" s="12"/>
      <c r="E45" s="22">
        <f t="shared" si="3"/>
        <v>1234.0591666666667</v>
      </c>
      <c r="F45" s="22">
        <f t="shared" si="0"/>
        <v>4936.236666666667</v>
      </c>
      <c r="G45" s="22">
        <f t="shared" si="1"/>
        <v>4936.236666666667</v>
      </c>
      <c r="H45" s="22">
        <f t="shared" si="2"/>
        <v>3702.177499999999</v>
      </c>
      <c r="I45" s="29"/>
      <c r="J45" s="29"/>
    </row>
    <row r="46" spans="1:10" ht="17.25" customHeight="1">
      <c r="A46" s="26">
        <v>39</v>
      </c>
      <c r="B46" s="38" t="s">
        <v>57</v>
      </c>
      <c r="C46" s="40">
        <v>66478.17</v>
      </c>
      <c r="D46" s="12"/>
      <c r="E46" s="22">
        <f t="shared" si="3"/>
        <v>5539.8475</v>
      </c>
      <c r="F46" s="22">
        <f t="shared" si="0"/>
        <v>22159.39</v>
      </c>
      <c r="G46" s="22">
        <f t="shared" si="1"/>
        <v>22159.39</v>
      </c>
      <c r="H46" s="22">
        <f t="shared" si="2"/>
        <v>16619.542499999996</v>
      </c>
      <c r="I46" s="29"/>
      <c r="J46" s="29"/>
    </row>
    <row r="47" spans="1:10" ht="18" customHeight="1">
      <c r="A47" s="26">
        <v>40</v>
      </c>
      <c r="B47" s="38" t="s">
        <v>58</v>
      </c>
      <c r="C47" s="40">
        <v>8870.71</v>
      </c>
      <c r="D47" s="12"/>
      <c r="E47" s="22">
        <f t="shared" si="3"/>
        <v>739.2258333333333</v>
      </c>
      <c r="F47" s="22">
        <f t="shared" si="0"/>
        <v>2956.903333333333</v>
      </c>
      <c r="G47" s="22">
        <f t="shared" si="1"/>
        <v>2956.903333333333</v>
      </c>
      <c r="H47" s="22">
        <f t="shared" si="2"/>
        <v>2217.6775000000002</v>
      </c>
      <c r="I47" s="29"/>
      <c r="J47" s="29"/>
    </row>
    <row r="48" spans="1:10" ht="15" customHeight="1">
      <c r="A48" s="26">
        <v>41</v>
      </c>
      <c r="B48" s="38" t="s">
        <v>59</v>
      </c>
      <c r="C48" s="40">
        <v>2980.18</v>
      </c>
      <c r="D48" s="12"/>
      <c r="E48" s="22">
        <f t="shared" si="3"/>
        <v>248.34833333333336</v>
      </c>
      <c r="F48" s="22">
        <f t="shared" si="0"/>
        <v>993.3933333333333</v>
      </c>
      <c r="G48" s="22">
        <f t="shared" si="1"/>
        <v>993.3933333333333</v>
      </c>
      <c r="H48" s="22">
        <f t="shared" si="2"/>
        <v>745.0449999999997</v>
      </c>
      <c r="I48" s="29"/>
      <c r="J48" s="29"/>
    </row>
    <row r="49" spans="1:10" ht="17.25" customHeight="1">
      <c r="A49" s="26">
        <v>42</v>
      </c>
      <c r="B49" s="38" t="s">
        <v>60</v>
      </c>
      <c r="C49" s="45">
        <v>292732.97</v>
      </c>
      <c r="D49" s="12"/>
      <c r="E49" s="22">
        <f t="shared" si="3"/>
        <v>24394.414166666666</v>
      </c>
      <c r="F49" s="22">
        <f t="shared" si="0"/>
        <v>97577.65666666666</v>
      </c>
      <c r="G49" s="22">
        <f t="shared" si="1"/>
        <v>97577.65666666666</v>
      </c>
      <c r="H49" s="22">
        <f t="shared" si="2"/>
        <v>73183.24249999995</v>
      </c>
      <c r="I49" s="29"/>
      <c r="J49" s="29"/>
    </row>
    <row r="50" spans="1:10" ht="15" customHeight="1">
      <c r="A50" s="25"/>
      <c r="B50" s="5"/>
      <c r="C50" s="6">
        <f>SUM(C8:C49)</f>
        <v>3434403.13</v>
      </c>
      <c r="D50" s="37"/>
      <c r="E50" s="6">
        <f>SUM(E8:E49)</f>
        <v>286592.0919444445</v>
      </c>
      <c r="F50" s="6">
        <f>SUM(F8:F49)</f>
        <v>1144801.0433333335</v>
      </c>
      <c r="G50" s="6">
        <f>SUM(G8:G49)</f>
        <v>1144801.0433333335</v>
      </c>
      <c r="H50" s="6">
        <f>SUM(H8:H49)</f>
        <v>858208.9513888889</v>
      </c>
      <c r="I50" s="29"/>
      <c r="J50" s="29"/>
    </row>
    <row r="51" spans="2:3" ht="4.5" customHeight="1" hidden="1">
      <c r="B51" s="1"/>
      <c r="C51" s="7"/>
    </row>
    <row r="52" spans="2:3" ht="26.25" customHeight="1" hidden="1">
      <c r="B52" s="1"/>
      <c r="C52" s="7"/>
    </row>
    <row r="53" spans="2:3" ht="12.75" hidden="1">
      <c r="B53" s="10"/>
      <c r="C53" s="9"/>
    </row>
    <row r="54" spans="2:4" ht="9" customHeight="1">
      <c r="B54" s="57" t="s">
        <v>3</v>
      </c>
      <c r="C54" s="57"/>
      <c r="D54" s="57"/>
    </row>
    <row r="55" spans="2:7" ht="11.25" customHeight="1">
      <c r="B55" s="57" t="s">
        <v>4</v>
      </c>
      <c r="C55" s="57"/>
      <c r="G55" s="15" t="s">
        <v>12</v>
      </c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5" ht="12.75">
      <c r="B60" s="10"/>
      <c r="C60" s="10"/>
      <c r="E60" s="4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</sheetData>
  <sheetProtection/>
  <mergeCells count="11">
    <mergeCell ref="E1:H1"/>
    <mergeCell ref="B55:C55"/>
    <mergeCell ref="B54:D54"/>
    <mergeCell ref="D2:H2"/>
    <mergeCell ref="D3:H3"/>
    <mergeCell ref="D4:H4"/>
    <mergeCell ref="A6:A7"/>
    <mergeCell ref="D6:D7"/>
    <mergeCell ref="E6:H6"/>
    <mergeCell ref="A5:H5"/>
    <mergeCell ref="C6:C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13.140625" style="0" customWidth="1"/>
    <col min="2" max="2" width="27.421875" style="0" customWidth="1"/>
    <col min="3" max="3" width="44.7109375" style="0" customWidth="1"/>
    <col min="4" max="4" width="15.8515625" style="0" customWidth="1"/>
    <col min="5" max="6" width="11.8515625" style="0" customWidth="1"/>
    <col min="7" max="7" width="11.140625" style="0" customWidth="1"/>
    <col min="8" max="8" width="9.8515625" style="0" customWidth="1"/>
  </cols>
  <sheetData>
    <row r="1" ht="12.75">
      <c r="C1" s="49" t="s">
        <v>71</v>
      </c>
    </row>
    <row r="2" spans="2:6" ht="12.75">
      <c r="B2" s="56" t="s">
        <v>73</v>
      </c>
      <c r="C2" s="56"/>
      <c r="D2" s="56"/>
      <c r="E2" s="56"/>
      <c r="F2" s="56"/>
    </row>
    <row r="3" spans="2:6" ht="12.75">
      <c r="B3" s="56" t="s">
        <v>72</v>
      </c>
      <c r="C3" s="56"/>
      <c r="D3" s="56"/>
      <c r="E3" s="56"/>
      <c r="F3" s="56"/>
    </row>
    <row r="4" spans="2:6" ht="12.75">
      <c r="B4" s="56" t="s">
        <v>74</v>
      </c>
      <c r="C4" s="56"/>
      <c r="D4" s="56"/>
      <c r="E4" s="56"/>
      <c r="F4" s="56"/>
    </row>
    <row r="5" spans="1:3" ht="33.75" customHeight="1">
      <c r="A5" s="55" t="s">
        <v>7</v>
      </c>
      <c r="B5" s="55"/>
      <c r="C5" s="55"/>
    </row>
    <row r="6" spans="1:3" ht="14.25" customHeight="1">
      <c r="A6" s="71" t="s">
        <v>8</v>
      </c>
      <c r="B6" s="71"/>
      <c r="C6" s="72" t="s">
        <v>9</v>
      </c>
    </row>
    <row r="7" spans="1:3" ht="24" customHeight="1">
      <c r="A7" s="71"/>
      <c r="B7" s="71"/>
      <c r="C7" s="73"/>
    </row>
    <row r="8" spans="1:3" ht="12" customHeight="1">
      <c r="A8" s="76">
        <v>44824</v>
      </c>
      <c r="B8" s="77"/>
      <c r="C8" s="24">
        <v>19678.15</v>
      </c>
    </row>
    <row r="9" spans="1:3" ht="13.5" customHeight="1">
      <c r="A9" s="74">
        <v>44854</v>
      </c>
      <c r="B9" s="75"/>
      <c r="C9" s="51">
        <v>19678.15</v>
      </c>
    </row>
    <row r="10" spans="1:3" ht="12.75">
      <c r="A10" s="74">
        <v>44885</v>
      </c>
      <c r="B10" s="75"/>
      <c r="C10" s="51">
        <v>19678.15</v>
      </c>
    </row>
    <row r="11" spans="1:3" ht="12.75">
      <c r="A11" s="74">
        <v>44915</v>
      </c>
      <c r="B11" s="75"/>
      <c r="C11" s="51">
        <v>19678.15</v>
      </c>
    </row>
    <row r="12" spans="1:3" ht="12.75">
      <c r="A12" s="74">
        <v>44946</v>
      </c>
      <c r="B12" s="75"/>
      <c r="C12" s="51">
        <v>19678.15</v>
      </c>
    </row>
    <row r="13" spans="1:3" ht="12.75">
      <c r="A13" s="74">
        <v>44977</v>
      </c>
      <c r="B13" s="75"/>
      <c r="C13" s="51">
        <v>19678.15</v>
      </c>
    </row>
    <row r="14" spans="1:3" ht="12.75">
      <c r="A14" s="74">
        <v>45005</v>
      </c>
      <c r="B14" s="75"/>
      <c r="C14" s="51">
        <v>19678.15</v>
      </c>
    </row>
    <row r="15" spans="1:3" ht="12.75">
      <c r="A15" s="74">
        <v>45036</v>
      </c>
      <c r="B15" s="75"/>
      <c r="C15" s="51">
        <v>19678.15</v>
      </c>
    </row>
    <row r="16" spans="1:3" ht="12.75">
      <c r="A16" s="74">
        <v>45066</v>
      </c>
      <c r="B16" s="75"/>
      <c r="C16" s="51">
        <v>19678.15</v>
      </c>
    </row>
    <row r="17" spans="1:3" ht="12.75">
      <c r="A17" s="74">
        <v>45097</v>
      </c>
      <c r="B17" s="75"/>
      <c r="C17" s="51">
        <v>19678.15</v>
      </c>
    </row>
    <row r="18" spans="1:3" ht="12.75">
      <c r="A18" s="74">
        <v>45127</v>
      </c>
      <c r="B18" s="75"/>
      <c r="C18" s="51">
        <v>19678.15</v>
      </c>
    </row>
    <row r="19" spans="1:3" ht="12.75">
      <c r="A19" s="74">
        <v>45158</v>
      </c>
      <c r="B19" s="75"/>
      <c r="C19" s="51">
        <v>19678.15</v>
      </c>
    </row>
    <row r="20" spans="1:3" ht="12.75">
      <c r="A20" s="76">
        <v>45189</v>
      </c>
      <c r="B20" s="77"/>
      <c r="C20" s="51">
        <v>19678.15</v>
      </c>
    </row>
    <row r="21" spans="1:3" ht="12.75">
      <c r="A21" s="74">
        <v>45219</v>
      </c>
      <c r="B21" s="75"/>
      <c r="C21" s="51">
        <v>19678.15</v>
      </c>
    </row>
    <row r="22" spans="1:3" ht="12.75">
      <c r="A22" s="74">
        <v>45250</v>
      </c>
      <c r="B22" s="75"/>
      <c r="C22" s="51">
        <v>19678.15</v>
      </c>
    </row>
    <row r="23" spans="1:3" ht="12.75">
      <c r="A23" s="74">
        <v>45280</v>
      </c>
      <c r="B23" s="75"/>
      <c r="C23" s="51">
        <v>19678.15</v>
      </c>
    </row>
    <row r="24" spans="1:3" ht="12.75">
      <c r="A24" s="74">
        <v>45311</v>
      </c>
      <c r="B24" s="75"/>
      <c r="C24" s="51">
        <v>19678.15</v>
      </c>
    </row>
    <row r="25" spans="1:3" ht="12.75">
      <c r="A25" s="74">
        <v>45342</v>
      </c>
      <c r="B25" s="75"/>
      <c r="C25" s="51">
        <v>19678.15</v>
      </c>
    </row>
    <row r="26" spans="1:3" ht="12.75">
      <c r="A26" s="74">
        <v>45371</v>
      </c>
      <c r="B26" s="75"/>
      <c r="C26" s="51">
        <v>19678.15</v>
      </c>
    </row>
    <row r="27" spans="1:3" ht="12.75">
      <c r="A27" s="74">
        <v>45402</v>
      </c>
      <c r="B27" s="75"/>
      <c r="C27" s="51">
        <v>19678.15</v>
      </c>
    </row>
    <row r="28" spans="1:3" ht="12.75">
      <c r="A28" s="74">
        <v>45432</v>
      </c>
      <c r="B28" s="75"/>
      <c r="C28" s="51">
        <v>19678.15</v>
      </c>
    </row>
    <row r="29" spans="1:3" ht="12.75">
      <c r="A29" s="74">
        <v>45463</v>
      </c>
      <c r="B29" s="75"/>
      <c r="C29" s="51">
        <v>19678.15</v>
      </c>
    </row>
    <row r="30" spans="1:3" ht="12.75">
      <c r="A30" s="74">
        <v>45493</v>
      </c>
      <c r="B30" s="75"/>
      <c r="C30" s="51">
        <v>19678.15</v>
      </c>
    </row>
    <row r="31" spans="1:3" ht="12.75">
      <c r="A31" s="74">
        <v>45524</v>
      </c>
      <c r="B31" s="75"/>
      <c r="C31" s="51">
        <v>19678.15</v>
      </c>
    </row>
    <row r="32" spans="1:3" ht="12.75">
      <c r="A32" s="74">
        <v>45555</v>
      </c>
      <c r="B32" s="75"/>
      <c r="C32" s="51">
        <v>19678.15</v>
      </c>
    </row>
    <row r="33" spans="1:3" ht="12.75">
      <c r="A33" s="74">
        <v>45585</v>
      </c>
      <c r="B33" s="75"/>
      <c r="C33" s="51">
        <v>19678.15</v>
      </c>
    </row>
    <row r="34" spans="1:3" ht="12.75">
      <c r="A34" s="74">
        <v>45616</v>
      </c>
      <c r="B34" s="75"/>
      <c r="C34" s="51">
        <v>19678.15</v>
      </c>
    </row>
    <row r="35" spans="1:3" ht="12.75">
      <c r="A35" s="74">
        <v>45646</v>
      </c>
      <c r="B35" s="75"/>
      <c r="C35" s="51">
        <v>19678.15</v>
      </c>
    </row>
    <row r="36" spans="1:3" ht="12.75">
      <c r="A36" s="74">
        <v>45677</v>
      </c>
      <c r="B36" s="75"/>
      <c r="C36" s="51">
        <v>19678.15</v>
      </c>
    </row>
    <row r="37" spans="1:3" ht="12.75">
      <c r="A37" s="74">
        <v>45708</v>
      </c>
      <c r="B37" s="75"/>
      <c r="C37" s="51">
        <v>19678.15</v>
      </c>
    </row>
    <row r="38" spans="1:3" ht="12.75">
      <c r="A38" s="74">
        <v>45736</v>
      </c>
      <c r="B38" s="75"/>
      <c r="C38" s="51">
        <v>19678.15</v>
      </c>
    </row>
    <row r="39" spans="1:3" ht="12.75">
      <c r="A39" s="74">
        <v>45767</v>
      </c>
      <c r="B39" s="75"/>
      <c r="C39" s="51">
        <v>19678.15</v>
      </c>
    </row>
    <row r="40" spans="1:3" ht="12.75">
      <c r="A40" s="74">
        <v>45797</v>
      </c>
      <c r="B40" s="75"/>
      <c r="C40" s="51">
        <v>19678.15</v>
      </c>
    </row>
    <row r="41" spans="1:3" ht="12.75">
      <c r="A41" s="74">
        <v>45828</v>
      </c>
      <c r="B41" s="75"/>
      <c r="C41" s="51">
        <v>19678.15</v>
      </c>
    </row>
    <row r="42" spans="1:3" ht="12.75">
      <c r="A42" s="74">
        <v>45858</v>
      </c>
      <c r="B42" s="75"/>
      <c r="C42" s="51">
        <v>19678.15</v>
      </c>
    </row>
    <row r="43" spans="1:3" ht="12.75">
      <c r="A43" s="74">
        <v>45889</v>
      </c>
      <c r="B43" s="75"/>
      <c r="C43" s="51">
        <v>19678.15</v>
      </c>
    </row>
    <row r="44" spans="1:3" ht="12.75">
      <c r="A44" s="74">
        <v>45920</v>
      </c>
      <c r="B44" s="75"/>
      <c r="C44" s="51">
        <v>19678.15</v>
      </c>
    </row>
    <row r="45" spans="1:3" ht="12.75">
      <c r="A45" s="74">
        <v>45950</v>
      </c>
      <c r="B45" s="75"/>
      <c r="C45" s="51">
        <v>19678.15</v>
      </c>
    </row>
    <row r="46" spans="1:3" ht="12.75">
      <c r="A46" s="74">
        <v>45981</v>
      </c>
      <c r="B46" s="75"/>
      <c r="C46" s="51">
        <v>19678.15</v>
      </c>
    </row>
    <row r="47" spans="1:3" ht="12.75">
      <c r="A47" s="74">
        <v>46011</v>
      </c>
      <c r="B47" s="75"/>
      <c r="C47" s="51">
        <v>19678.15</v>
      </c>
    </row>
    <row r="48" spans="1:3" ht="12.75">
      <c r="A48" s="74">
        <v>46042</v>
      </c>
      <c r="B48" s="75"/>
      <c r="C48" s="51">
        <v>19678.15</v>
      </c>
    </row>
    <row r="49" spans="1:3" ht="12.75">
      <c r="A49" s="74">
        <v>46073</v>
      </c>
      <c r="B49" s="75"/>
      <c r="C49" s="51">
        <v>19678.15</v>
      </c>
    </row>
    <row r="50" spans="1:3" ht="12.75">
      <c r="A50" s="74">
        <v>46101</v>
      </c>
      <c r="B50" s="75"/>
      <c r="C50" s="51">
        <v>19678.15</v>
      </c>
    </row>
    <row r="51" spans="1:3" ht="12.75">
      <c r="A51" s="74">
        <v>46132</v>
      </c>
      <c r="B51" s="75"/>
      <c r="C51" s="51">
        <v>19678.15</v>
      </c>
    </row>
    <row r="52" spans="1:3" ht="12.75">
      <c r="A52" s="74">
        <v>46162</v>
      </c>
      <c r="B52" s="75"/>
      <c r="C52" s="51">
        <v>19678.15</v>
      </c>
    </row>
    <row r="53" spans="1:3" ht="12.75">
      <c r="A53" s="74">
        <v>46193</v>
      </c>
      <c r="B53" s="75"/>
      <c r="C53" s="51">
        <v>19678.15</v>
      </c>
    </row>
    <row r="54" spans="1:3" ht="12.75">
      <c r="A54" s="74">
        <v>46223</v>
      </c>
      <c r="B54" s="75"/>
      <c r="C54" s="51">
        <v>19678.15</v>
      </c>
    </row>
    <row r="55" spans="1:3" ht="12.75">
      <c r="A55" s="74">
        <v>46254</v>
      </c>
      <c r="B55" s="75"/>
      <c r="C55" s="51">
        <v>19678.03</v>
      </c>
    </row>
    <row r="56" spans="1:3" ht="12.75">
      <c r="A56" s="78"/>
      <c r="B56" s="78"/>
      <c r="C56" s="24">
        <f>SUM(C8:C55)</f>
        <v>944551.0800000008</v>
      </c>
    </row>
  </sheetData>
  <sheetProtection/>
  <mergeCells count="55">
    <mergeCell ref="A53:B53"/>
    <mergeCell ref="A54:B54"/>
    <mergeCell ref="A55:B55"/>
    <mergeCell ref="A56:B56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2:B52"/>
    <mergeCell ref="A43:B43"/>
    <mergeCell ref="A49:B49"/>
    <mergeCell ref="A50:B50"/>
    <mergeCell ref="A51:B51"/>
    <mergeCell ref="A29:B29"/>
    <mergeCell ref="A30:B30"/>
    <mergeCell ref="A31:B31"/>
    <mergeCell ref="A32:B32"/>
    <mergeCell ref="A44:B44"/>
    <mergeCell ref="A45:B45"/>
    <mergeCell ref="A46:B46"/>
    <mergeCell ref="A47:B47"/>
    <mergeCell ref="A48:B48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8:B8"/>
    <mergeCell ref="A9:B9"/>
    <mergeCell ref="A10:B10"/>
    <mergeCell ref="A16:B16"/>
    <mergeCell ref="A17:B17"/>
    <mergeCell ref="A18:B18"/>
    <mergeCell ref="A19:B19"/>
    <mergeCell ref="A11:B11"/>
    <mergeCell ref="A12:B12"/>
    <mergeCell ref="A13:B13"/>
    <mergeCell ref="A14:B14"/>
    <mergeCell ref="A15:B15"/>
    <mergeCell ref="B2:F2"/>
    <mergeCell ref="B3:F3"/>
    <mergeCell ref="B4:F4"/>
    <mergeCell ref="A5:C5"/>
    <mergeCell ref="A6:B7"/>
    <mergeCell ref="C6:C7"/>
  </mergeCells>
  <printOptions/>
  <pageMargins left="0.984251968503937" right="0.984251968503937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uliana2</cp:lastModifiedBy>
  <cp:lastPrinted>2020-08-07T12:21:41Z</cp:lastPrinted>
  <dcterms:created xsi:type="dcterms:W3CDTF">2020-03-16T05:36:38Z</dcterms:created>
  <dcterms:modified xsi:type="dcterms:W3CDTF">2020-08-11T09:08:55Z</dcterms:modified>
  <cp:category/>
  <cp:version/>
  <cp:contentType/>
  <cp:contentStatus/>
</cp:coreProperties>
</file>